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tabRatio="923" activeTab="5"/>
  </bookViews>
  <sheets>
    <sheet name="Summary" sheetId="1" r:id="rId1"/>
    <sheet name="1. Staff costs" sheetId="2" r:id="rId2"/>
    <sheet name="2. Subcontracting" sheetId="3" r:id="rId3"/>
    <sheet name="3. Travel &amp; Subsistence" sheetId="4" r:id="rId4"/>
    <sheet name="4. Equipment" sheetId="5" r:id="rId5"/>
    <sheet name="5. Other eligible direct costs" sheetId="6" r:id="rId6"/>
    <sheet name="6. Revenues" sheetId="7" r:id="rId7"/>
    <sheet name="Co-ordinator overview" sheetId="8" r:id="rId8"/>
    <sheet name="Hourly Rate Calculation SV_RP" sheetId="9" r:id="rId9"/>
    <sheet name="Hourly Rate Calculation RPGMBP" sheetId="10" r:id="rId10"/>
    <sheet name="Sheet1" sheetId="11" r:id="rId11"/>
  </sheets>
  <definedNames>
    <definedName name="CONTRACT_REFERENCE">#REF!</definedName>
    <definedName name="_xlnm.Print_Area" localSheetId="1">'1. Staff costs'!$B$1:$I$55</definedName>
    <definedName name="_xlnm.Print_Area" localSheetId="3">'3. Travel &amp; Subsistence'!$C$1:$M$115</definedName>
    <definedName name="_xlnm.Print_Area" localSheetId="4">'4. Equipment'!$C$1:$Q$47</definedName>
    <definedName name="_xlnm.Print_Area" localSheetId="6">'6. Revenues'!$C$1:$J$45</definedName>
    <definedName name="_xlnm.Print_Area" localSheetId="7">'Co-ordinator overview'!$A$1:$N$67</definedName>
    <definedName name="_xlnm.Print_Area" localSheetId="9">'Hourly Rate Calculation RPGMBP'!$A$1:$I$56</definedName>
    <definedName name="_xlnm.Print_Area" localSheetId="8">'Hourly Rate Calculation SV_RP'!$A$1:$I$56</definedName>
    <definedName name="_xlnm.Print_Area" localSheetId="0">'Summary'!$A$1:$G$61</definedName>
    <definedName name="_xlnm.Print_Titles" localSheetId="3">'3. Travel &amp; Subsistence'!$1:$11</definedName>
    <definedName name="_xlnm.Print_Titles" localSheetId="5">'5. Other eligible direct costs'!$1:$11</definedName>
    <definedName name="PROJECT_ACRONYM">#REF!</definedName>
  </definedNames>
  <calcPr fullCalcOnLoad="1"/>
</workbook>
</file>

<file path=xl/sharedStrings.xml><?xml version="1.0" encoding="utf-8"?>
<sst xmlns="http://schemas.openxmlformats.org/spreadsheetml/2006/main" count="332" uniqueCount="200">
  <si>
    <t>to</t>
  </si>
  <si>
    <t>Direct costs</t>
  </si>
  <si>
    <t>Sub-total</t>
  </si>
  <si>
    <t>Total</t>
  </si>
  <si>
    <t>A</t>
  </si>
  <si>
    <t>B</t>
  </si>
  <si>
    <t>C</t>
  </si>
  <si>
    <t>Description</t>
  </si>
  <si>
    <t xml:space="preserve">We certify that </t>
  </si>
  <si>
    <t>-</t>
  </si>
  <si>
    <t>were necessary for the work,</t>
  </si>
  <si>
    <t>representatives or the Court of Auditors and reflect the costs actually incurred.</t>
  </si>
  <si>
    <t>Duration
(days)</t>
  </si>
  <si>
    <t>Name of supplier</t>
  </si>
  <si>
    <t>Date:</t>
  </si>
  <si>
    <t>Period in months used for the project</t>
  </si>
  <si>
    <t>D</t>
  </si>
  <si>
    <t>Name of Subcontractor</t>
  </si>
  <si>
    <t>Description of the work undertaken</t>
  </si>
  <si>
    <t>Amount</t>
  </si>
  <si>
    <t xml:space="preserve">AxB </t>
  </si>
  <si>
    <t>Invoice N°</t>
  </si>
  <si>
    <r>
      <t xml:space="preserve">Date of invoice
</t>
    </r>
    <r>
      <rPr>
        <b/>
        <sz val="10"/>
        <rFont val="Arial"/>
        <family val="2"/>
      </rPr>
      <t>(dd/mm/yy)</t>
    </r>
  </si>
  <si>
    <r>
      <t>Date of
invoice</t>
    </r>
    <r>
      <rPr>
        <b/>
        <sz val="11"/>
        <rFont val="Arial"/>
        <family val="2"/>
      </rPr>
      <t xml:space="preserve">
</t>
    </r>
    <r>
      <rPr>
        <b/>
        <sz val="10"/>
        <rFont val="Arial"/>
        <family val="2"/>
      </rPr>
      <t>(dd/mm/yy)</t>
    </r>
  </si>
  <si>
    <t>Date
(dd/mm/yy)</t>
  </si>
  <si>
    <t>Purpose</t>
  </si>
  <si>
    <t>For the period from</t>
  </si>
  <si>
    <t>Name</t>
  </si>
  <si>
    <r>
      <t>Number</t>
    </r>
    <r>
      <rPr>
        <b/>
        <sz val="9"/>
        <rFont val="Arial"/>
        <family val="2"/>
      </rPr>
      <t xml:space="preserve">
of man-hours</t>
    </r>
  </si>
  <si>
    <t>Hourly 
rate</t>
  </si>
  <si>
    <t>% Allocation
to project</t>
  </si>
  <si>
    <t>Destination (city, country)</t>
  </si>
  <si>
    <t>the costs were incurred and fall within the definition of eligible costs,</t>
  </si>
  <si>
    <t>and corresponding to the contractual dates.</t>
  </si>
  <si>
    <t>Telephone (incl.country code):</t>
  </si>
  <si>
    <t>Line N°</t>
  </si>
  <si>
    <t>1. Staff</t>
  </si>
  <si>
    <t>(dd/mm/yy)</t>
  </si>
  <si>
    <t>Own Funding</t>
  </si>
  <si>
    <r>
      <t xml:space="preserve">Date of funding
</t>
    </r>
    <r>
      <rPr>
        <b/>
        <sz val="10"/>
        <rFont val="Arial"/>
        <family val="2"/>
      </rPr>
      <t>(dd/mm/yy)</t>
    </r>
  </si>
  <si>
    <t>Budgeted eligible costs</t>
  </si>
  <si>
    <t>Amounts in currency units</t>
  </si>
  <si>
    <t>2. Subcontracting</t>
  </si>
  <si>
    <t>Costs incurred for the period</t>
  </si>
  <si>
    <t>Variance</t>
  </si>
  <si>
    <t>ELIGIBLE COSTS:</t>
  </si>
  <si>
    <t>Actual revenue for the period</t>
  </si>
  <si>
    <t>Signature of the person
in charge of the project</t>
  </si>
  <si>
    <t>Name of the beneficiary:</t>
  </si>
  <si>
    <t>Agreement number:</t>
  </si>
  <si>
    <t>the above costs correspond to the resources employed for the work under the agreement and that those resources</t>
  </si>
  <si>
    <t>Statement by the beneficiary</t>
  </si>
  <si>
    <t>Staff costs
amount</t>
  </si>
  <si>
    <t>Project acronym</t>
  </si>
  <si>
    <t>REVENUES:</t>
  </si>
  <si>
    <t>Project acronym:</t>
  </si>
  <si>
    <t>FINANCIAL STATEMENT - OVERVIEW TO BE COMPLETED BY COORDINATOR ONLY</t>
  </si>
  <si>
    <t>Participant number</t>
  </si>
  <si>
    <t>Name of the beneficiary</t>
  </si>
  <si>
    <t>1st pre-financing distributed</t>
  </si>
  <si>
    <t>2nd pre-financing distributed</t>
  </si>
  <si>
    <t>Percentage distributed</t>
  </si>
  <si>
    <t>Percentage
used up</t>
  </si>
  <si>
    <t>E</t>
  </si>
  <si>
    <t>F</t>
  </si>
  <si>
    <t>G</t>
  </si>
  <si>
    <t>H</t>
  </si>
  <si>
    <t>J</t>
  </si>
  <si>
    <t>Supporting document reference</t>
  </si>
  <si>
    <t>If the beneficiaries have to conclude contracts in order to carry out the action and they constitute costs of the action under an item of eligible direct costs in the estimated budget, they shall seek competitive offers from potential contractors and award the contract to the bid offering best value for money; in doing so, they shall observe the principle of transparency and equal treatment of potential contractors and shall take care to avoid any conflict of interests.</t>
  </si>
  <si>
    <t>all the documents supporting the allowable costs reported above, including the time records</t>
  </si>
  <si>
    <t>Sources of revenue (3rd parties, sales or other contributions)</t>
  </si>
  <si>
    <t>For the coordinator only:</t>
  </si>
  <si>
    <t>Fax (incl.country code):</t>
  </si>
  <si>
    <t>Contact person for this Financial statement:</t>
  </si>
  <si>
    <t>Category name
(e.g. senior expert, engineer, etc.)</t>
  </si>
  <si>
    <t>IEE programme financial contribution</t>
  </si>
  <si>
    <t>IEE contribution in %:</t>
  </si>
  <si>
    <t>Interim report</t>
  </si>
  <si>
    <t>Final report</t>
  </si>
  <si>
    <t>Name of the person
in charge of the project (PCOW)</t>
  </si>
  <si>
    <t>E-mail address:</t>
  </si>
  <si>
    <t>3. Travel and subsistence expenses</t>
  </si>
  <si>
    <t>4. Durable equipment</t>
  </si>
  <si>
    <t>Budgeted eligible costs for the complete action</t>
  </si>
  <si>
    <t>Budgeted revenue for the complete action</t>
  </si>
  <si>
    <t>EACI Contribution %</t>
  </si>
  <si>
    <t>The cost of staff assigned to the action, comprising actual salaries plus social security charges and other statutory costs included in the remuneration, provided that this does not exceed the average rates corresponding to the beneficiary's usual policy on remuneration. EACI will not accept any specific bonuses paid out only for the participation in EU projects</t>
  </si>
  <si>
    <t>5. Other specific costs</t>
  </si>
  <si>
    <t xml:space="preserve"> Indirect costs</t>
  </si>
  <si>
    <t>6. Revenues other than IEE programme and own funding</t>
  </si>
  <si>
    <t>where necessary, authorisations have been obtained from the EACI, and</t>
  </si>
  <si>
    <t>are available for the purposes of audit by the EACI and its authorised</t>
  </si>
  <si>
    <r>
      <t xml:space="preserve">TRAVEL AND SUBSISTENCE ALLOWANCES - </t>
    </r>
    <r>
      <rPr>
        <b/>
        <sz val="10"/>
        <color indexed="10"/>
        <rFont val="Arial"/>
        <family val="2"/>
      </rPr>
      <t>STAFF members only !</t>
    </r>
    <r>
      <rPr>
        <b/>
        <sz val="10"/>
        <rFont val="Arial"/>
        <family val="2"/>
      </rPr>
      <t xml:space="preserve"> (Copies of invoices will be requested by the EACI on a random basis)</t>
    </r>
  </si>
  <si>
    <t>Yes</t>
  </si>
  <si>
    <t>No</t>
  </si>
  <si>
    <t>Quantity</t>
  </si>
  <si>
    <t>AxBx(C/D)xE</t>
  </si>
  <si>
    <t>Unit cost</t>
  </si>
  <si>
    <t>Depreciation in months</t>
  </si>
  <si>
    <t>Staff / in-house consultant</t>
  </si>
  <si>
    <t>Staff</t>
  </si>
  <si>
    <t>In-house consultant</t>
  </si>
  <si>
    <t>My organisation can not claim the VAT back :</t>
  </si>
  <si>
    <t>X</t>
  </si>
  <si>
    <t>(1) Calendar days per year minus weekends</t>
  </si>
  <si>
    <t>(2) Annual holidays (in n° of days)</t>
  </si>
  <si>
    <t>(3) Statutory holidays (in nº of days)</t>
  </si>
  <si>
    <t>(4) Others (i.e. illness etc.) (in n° of days) PLEASE SPECIFY</t>
  </si>
  <si>
    <t>(5) Productive days per year: (1) - (2) - (3) - (4)</t>
  </si>
  <si>
    <t>(6) Working hours per day</t>
  </si>
  <si>
    <t>(7) Annual working hours: (1) x (6)</t>
  </si>
  <si>
    <t>(8) Productive hours per year: (5) x (6)</t>
  </si>
  <si>
    <t xml:space="preserve">(A) </t>
  </si>
  <si>
    <t>(9) Productive hours per month</t>
  </si>
  <si>
    <t>(A)/ 12</t>
  </si>
  <si>
    <t>%</t>
  </si>
  <si>
    <t xml:space="preserve"> Total annual cost per employee</t>
  </si>
  <si>
    <t>Hourly Labour rate 
(Total annual costs per person / A)</t>
  </si>
  <si>
    <t xml:space="preserve"> Salary cost per year (Staff) - Hourly rate as per contract (in-house consultant)</t>
  </si>
  <si>
    <t xml:space="preserve"> Social charges per year (Staff)</t>
  </si>
  <si>
    <t>Other Costs per year (Staff)</t>
  </si>
  <si>
    <t>In-house</t>
  </si>
  <si>
    <t>Staff Category</t>
  </si>
  <si>
    <t>Staff Name</t>
  </si>
  <si>
    <t>EXPERT</t>
  </si>
  <si>
    <t>Indirect Costs rate</t>
  </si>
  <si>
    <t xml:space="preserve">ANNUAL WORKED HOURS </t>
  </si>
  <si>
    <t>1st pre-financing received in Euro:</t>
  </si>
  <si>
    <t>2nd pre-financing received in Euro:</t>
  </si>
  <si>
    <t>Staff / in house consultant</t>
  </si>
  <si>
    <t>Expert</t>
  </si>
  <si>
    <t>Please enter the percentage of the Article I.4.3</t>
  </si>
  <si>
    <t>Monthly rate</t>
  </si>
  <si>
    <t>End of action rate</t>
  </si>
  <si>
    <r>
      <t xml:space="preserve">SUBCONTRACTING (Copies of invoices for the </t>
    </r>
    <r>
      <rPr>
        <b/>
        <u val="single"/>
        <sz val="10"/>
        <color indexed="10"/>
        <rFont val="Arial"/>
        <family val="2"/>
      </rPr>
      <t>three</t>
    </r>
    <r>
      <rPr>
        <b/>
        <sz val="10"/>
        <color indexed="10"/>
        <rFont val="Arial"/>
        <family val="2"/>
      </rPr>
      <t xml:space="preserve"> biggest items</t>
    </r>
    <r>
      <rPr>
        <b/>
        <sz val="10"/>
        <rFont val="Arial"/>
        <family val="2"/>
      </rPr>
      <t xml:space="preserve"> must be </t>
    </r>
    <r>
      <rPr>
        <b/>
        <u val="single"/>
        <sz val="10"/>
        <rFont val="Arial"/>
        <family val="2"/>
      </rPr>
      <t>attached to the 'Final' Financial Statement</t>
    </r>
    <r>
      <rPr>
        <b/>
        <sz val="10"/>
        <rFont val="Arial"/>
        <family val="2"/>
      </rPr>
      <t>)</t>
    </r>
  </si>
  <si>
    <r>
      <t xml:space="preserve">OTHER SPECIFIC COSTS (Copies of invoices for the </t>
    </r>
    <r>
      <rPr>
        <b/>
        <u val="single"/>
        <sz val="10"/>
        <color indexed="10"/>
        <rFont val="Arial"/>
        <family val="2"/>
      </rPr>
      <t>three</t>
    </r>
    <r>
      <rPr>
        <b/>
        <sz val="10"/>
        <color indexed="10"/>
        <rFont val="Arial"/>
        <family val="2"/>
      </rPr>
      <t xml:space="preserve"> biggest items</t>
    </r>
    <r>
      <rPr>
        <b/>
        <sz val="10"/>
        <rFont val="Arial"/>
        <family val="2"/>
      </rPr>
      <t xml:space="preserve"> must be</t>
    </r>
    <r>
      <rPr>
        <b/>
        <u val="single"/>
        <sz val="10"/>
        <rFont val="Arial"/>
        <family val="2"/>
      </rPr>
      <t xml:space="preserve"> attached to the 'Final' Financial Statement</t>
    </r>
    <r>
      <rPr>
        <b/>
        <sz val="10"/>
        <rFont val="Arial"/>
        <family val="2"/>
      </rPr>
      <t>)</t>
    </r>
  </si>
  <si>
    <r>
      <t>Revenues from the action (</t>
    </r>
    <r>
      <rPr>
        <b/>
        <sz val="10"/>
        <color indexed="10"/>
        <rFont val="Arial"/>
        <family val="2"/>
      </rPr>
      <t>3rd parties, sales or other contributions</t>
    </r>
    <r>
      <rPr>
        <b/>
        <sz val="10"/>
        <rFont val="Arial"/>
        <family val="2"/>
      </rPr>
      <t>), excluding IEE programme financial contribution and own funding</t>
    </r>
  </si>
  <si>
    <t>Amounts in Euro</t>
  </si>
  <si>
    <r>
      <t xml:space="preserve">Final report - costs incurred </t>
    </r>
    <r>
      <rPr>
        <b/>
        <u val="single"/>
        <sz val="11"/>
        <rFont val="Arial"/>
        <family val="2"/>
      </rPr>
      <t>in Euro</t>
    </r>
  </si>
  <si>
    <r>
      <t xml:space="preserve">Interim report - costs incurred </t>
    </r>
    <r>
      <rPr>
        <b/>
        <u val="single"/>
        <sz val="11"/>
        <rFont val="Arial"/>
        <family val="2"/>
      </rPr>
      <t>in Euro</t>
    </r>
  </si>
  <si>
    <t>If outside Euro zone, type of exchange rate used :</t>
  </si>
  <si>
    <r>
      <t xml:space="preserve">EQUIPMENT COSTS (Copies of invoices for the </t>
    </r>
    <r>
      <rPr>
        <b/>
        <u val="single"/>
        <sz val="10"/>
        <color indexed="10"/>
        <rFont val="Arial"/>
        <family val="2"/>
      </rPr>
      <t>three</t>
    </r>
    <r>
      <rPr>
        <b/>
        <sz val="10"/>
        <color indexed="10"/>
        <rFont val="Arial"/>
        <family val="2"/>
      </rPr>
      <t xml:space="preserve"> biggest items</t>
    </r>
    <r>
      <rPr>
        <b/>
        <sz val="10"/>
        <rFont val="Arial"/>
        <family val="2"/>
      </rPr>
      <t xml:space="preserve"> must be</t>
    </r>
    <r>
      <rPr>
        <b/>
        <u val="single"/>
        <sz val="10"/>
        <rFont val="Arial"/>
        <family val="2"/>
      </rPr>
      <t xml:space="preserve"> attached to the 'Final' Financial Statement</t>
    </r>
    <r>
      <rPr>
        <b/>
        <sz val="10"/>
        <rFont val="Arial"/>
        <family val="2"/>
      </rPr>
      <t>)</t>
    </r>
  </si>
  <si>
    <t>STAFF COSTS (Copies of timesheets and justification for labour rate calculations will be requested by the EACI on a random basis)</t>
  </si>
  <si>
    <t>Travel and subsistence allowances for staff taking part in the action, provided that they are in line with the beneficiary's usual practices on travel costs.</t>
  </si>
  <si>
    <t>The purchase cost of equipment (new or second-hand), provided that it is depreciated in accordance with the tax and accounting rules applicable to the beneficiary and generally accepted for items of the same kind. Only the portion of the equipment's depreciation corresponding to the duration of the action and the rate of actual use for the purposes of the action may be taken into account by the EACI, except where the nature and/or the context of its use justifies different treatment by the EACI.</t>
  </si>
  <si>
    <t>Amount of interest or equivalent benefits yielded on the pre-financing received from the Commission (Art. II.16.4 of the grant agreement) in Euro.</t>
  </si>
  <si>
    <r>
      <t xml:space="preserve">By way of derogation from Article II.16.1, any conversion of actual costs into Euro shall be made by the beneficiary </t>
    </r>
    <r>
      <rPr>
        <b/>
        <sz val="11"/>
        <color indexed="12"/>
        <rFont val="Arial"/>
        <family val="2"/>
      </rPr>
      <t>at the monthly accounting rate</t>
    </r>
    <r>
      <rPr>
        <b/>
        <sz val="11"/>
        <rFont val="Arial"/>
        <family val="2"/>
      </rPr>
      <t xml:space="preserve"> established by the Commission and published on its website applicable on the day when the cost was incurred, </t>
    </r>
    <r>
      <rPr>
        <b/>
        <sz val="11"/>
        <color indexed="12"/>
        <rFont val="Arial"/>
        <family val="2"/>
      </rPr>
      <t>or at the monthly accounting rate</t>
    </r>
    <r>
      <rPr>
        <b/>
        <sz val="11"/>
        <rFont val="Arial"/>
        <family val="2"/>
      </rPr>
      <t xml:space="preserve"> established by the Commission and published on its website applicable on the first working day of the month following the period covered by the financial statement concerned.</t>
    </r>
    <r>
      <rPr>
        <b/>
        <u val="single"/>
        <sz val="11"/>
        <rFont val="Arial"/>
        <family val="2"/>
      </rPr>
      <t xml:space="preserve"> </t>
    </r>
    <r>
      <rPr>
        <b/>
        <sz val="11"/>
        <rFont val="Arial"/>
        <family val="2"/>
      </rPr>
      <t xml:space="preserve">(Exchange rates from Info Euro website : http://ec.europa.eu/budget/inforeuro).
</t>
    </r>
  </si>
  <si>
    <t>FINANCIAL STATEMENT SUMMARY</t>
  </si>
  <si>
    <r>
      <t>This summary page must always be signed by</t>
    </r>
    <r>
      <rPr>
        <b/>
        <sz val="10"/>
        <rFont val="Arial"/>
        <family val="2"/>
      </rPr>
      <t xml:space="preserve"> the person in charge of the work (PCOW). If PCOW is different than the person indicated in the Contract Preparation Form please inform us in a separate letter. </t>
    </r>
  </si>
  <si>
    <t xml:space="preserve">DIRECT STAFF COSTS </t>
  </si>
  <si>
    <t xml:space="preserve">SUBCONTRACTING </t>
  </si>
  <si>
    <t>TRAVEL AND SUBSISTENCE</t>
  </si>
  <si>
    <t>EQUIPMENT</t>
  </si>
  <si>
    <t>OTHER SPECIFIC COSTS</t>
  </si>
  <si>
    <t>REVENUES OTHER THAN IEE PROGRAMME AND OWN FUNDING</t>
  </si>
  <si>
    <t>HOURLY RATE CALCULATION TEMPLATE
(This is for information purpose only)</t>
  </si>
  <si>
    <t>Name of the coordinator:</t>
  </si>
  <si>
    <t>UNDP</t>
  </si>
  <si>
    <t>Brussels</t>
  </si>
  <si>
    <t>Marina Mijatović</t>
  </si>
  <si>
    <t>marina.mijatovic@undp.org</t>
  </si>
  <si>
    <t>Senior Expert</t>
  </si>
  <si>
    <t>Junior Expert</t>
  </si>
  <si>
    <t>SENIOR EXPERT</t>
  </si>
  <si>
    <t>JUNIOR EXPERT</t>
  </si>
  <si>
    <t>Assistant</t>
  </si>
  <si>
    <t>Sandra Vlašić (period 01.11.2012.-31.10.2013.)</t>
  </si>
  <si>
    <t>Sandra Vlašić (period 01.11.2012..-31.10.2013)</t>
  </si>
  <si>
    <t>CROSKILLS</t>
  </si>
  <si>
    <t>IEE/12/BWI/457/SI2.623227</t>
  </si>
  <si>
    <t>Vienna</t>
  </si>
  <si>
    <t>15.01.2014.</t>
  </si>
  <si>
    <t>22.04.-24.04.2013.</t>
  </si>
  <si>
    <t>Grga Mirjanić</t>
  </si>
  <si>
    <t>Boris Pavlin</t>
  </si>
  <si>
    <t>26.11.-27.11.2013.</t>
  </si>
  <si>
    <t>ACT Printlab d.o.o.</t>
  </si>
  <si>
    <t>291/VP1/1/2013</t>
  </si>
  <si>
    <t>Presečki grupa d.o.o.</t>
  </si>
  <si>
    <t>1355/14/1030</t>
  </si>
  <si>
    <t>Magnum Opatija d.o.o. Hotel Bristol</t>
  </si>
  <si>
    <t>9120/Brec/1</t>
  </si>
  <si>
    <t>Sandra Vlašić (period 07.06.2012.-31.10.2012.)</t>
  </si>
  <si>
    <t>Sandra Vlašić (period 07.06.2012.-31.10.2012)</t>
  </si>
  <si>
    <t>Sandra Vlašić (period 01.11.2013..-06.12.2013)</t>
  </si>
  <si>
    <t>Robert Pašičko (period 01.01.2013.-06.12.2013.)</t>
  </si>
  <si>
    <t>Robert Pašičko (period 07.06.2012.-31.12.2012.)</t>
  </si>
  <si>
    <t>Sandra Vlašić (period 01.11.2013.-06.12.2013.)</t>
  </si>
  <si>
    <t>Grga Mirjanić (period 07.06.2012.-30.11.2012.)</t>
  </si>
  <si>
    <t>Grga Mirjanić (period 01.12.2012.-06.12.2013.)</t>
  </si>
  <si>
    <t>WP6; 4th Build up skills exchange meeting, Travel</t>
  </si>
  <si>
    <t>WP6; 4th Build up skills exchange meeting, Per diem</t>
  </si>
  <si>
    <t>WP6; 5th Build up skills exchange meeting, Travel</t>
  </si>
  <si>
    <t>WP6; 5th Build up skills exchange meeting, Per diem</t>
  </si>
  <si>
    <t>WP6; 5th Build up skills exchange meeting, Travel 2</t>
  </si>
  <si>
    <t>WP2, WP4; Layout and print of 2 publications (Report of the status quo, Final roadmap document)</t>
  </si>
  <si>
    <t>WP4; 3rd national consultations Opatija (bus transportation)</t>
  </si>
  <si>
    <t>WP4; 3rd national consultations Opatija (accomodation)</t>
  </si>
  <si>
    <t>Sandra Vlašić</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</si>
</sst>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mmmm\ d\,\ yyyy"/>
    <numFmt numFmtId="177" formatCode="#,##0.000000"/>
    <numFmt numFmtId="178" formatCode="mm/dd/yy"/>
    <numFmt numFmtId="179" formatCode="[$-80C]dd\-mmm\-yy;@"/>
    <numFmt numFmtId="180" formatCode="d/mm/yy;@"/>
  </numFmts>
  <fonts count="72">
    <font>
      <sz val="10"/>
      <name val="Arial"/>
      <family val="0"/>
    </font>
    <font>
      <b/>
      <sz val="10"/>
      <name val="Arial"/>
      <family val="2"/>
    </font>
    <font>
      <sz val="9"/>
      <name val="Arial"/>
      <family val="2"/>
    </font>
    <font>
      <b/>
      <sz val="12"/>
      <color indexed="9"/>
      <name val="Arial"/>
      <family val="2"/>
    </font>
    <font>
      <sz val="10"/>
      <color indexed="9"/>
      <name val="Arial"/>
      <family val="2"/>
    </font>
    <font>
      <b/>
      <sz val="11"/>
      <name val="Arial"/>
      <family val="2"/>
    </font>
    <font>
      <sz val="12"/>
      <name val="Arial"/>
      <family val="2"/>
    </font>
    <font>
      <b/>
      <sz val="9"/>
      <name val="Arial"/>
      <family val="2"/>
    </font>
    <font>
      <sz val="9"/>
      <color indexed="10"/>
      <name val="Arial"/>
      <family val="2"/>
    </font>
    <font>
      <sz val="11"/>
      <color indexed="10"/>
      <name val="Arial"/>
      <family val="2"/>
    </font>
    <font>
      <sz val="11"/>
      <name val="Arial"/>
      <family val="2"/>
    </font>
    <font>
      <b/>
      <sz val="11"/>
      <color indexed="10"/>
      <name val="Arial"/>
      <family val="2"/>
    </font>
    <font>
      <u val="single"/>
      <sz val="10"/>
      <color indexed="12"/>
      <name val="Arial"/>
      <family val="2"/>
    </font>
    <font>
      <u val="single"/>
      <sz val="10"/>
      <color indexed="36"/>
      <name val="Arial"/>
      <family val="2"/>
    </font>
    <font>
      <sz val="12"/>
      <color indexed="8"/>
      <name val="Times New Roman"/>
      <family val="1"/>
    </font>
    <font>
      <sz val="8"/>
      <name val="Arial"/>
      <family val="2"/>
    </font>
    <font>
      <sz val="10"/>
      <color indexed="22"/>
      <name val="Arial"/>
      <family val="2"/>
    </font>
    <font>
      <sz val="10"/>
      <color indexed="12"/>
      <name val="Arial"/>
      <family val="2"/>
    </font>
    <font>
      <sz val="11"/>
      <color indexed="12"/>
      <name val="Arial"/>
      <family val="2"/>
    </font>
    <font>
      <b/>
      <sz val="11"/>
      <color indexed="12"/>
      <name val="Arial"/>
      <family val="2"/>
    </font>
    <font>
      <b/>
      <sz val="12"/>
      <name val="Arial"/>
      <family val="2"/>
    </font>
    <font>
      <sz val="11"/>
      <color indexed="22"/>
      <name val="Arial"/>
      <family val="2"/>
    </font>
    <font>
      <sz val="11"/>
      <color indexed="8"/>
      <name val="Arial"/>
      <family val="2"/>
    </font>
    <font>
      <sz val="10"/>
      <color indexed="8"/>
      <name val="Arial"/>
      <family val="2"/>
    </font>
    <font>
      <b/>
      <u val="single"/>
      <sz val="11"/>
      <name val="Arial"/>
      <family val="2"/>
    </font>
    <font>
      <b/>
      <sz val="10"/>
      <color indexed="10"/>
      <name val="Arial"/>
      <family val="2"/>
    </font>
    <font>
      <b/>
      <u val="single"/>
      <sz val="10"/>
      <color indexed="10"/>
      <name val="Arial"/>
      <family val="2"/>
    </font>
    <font>
      <sz val="11"/>
      <color indexed="9"/>
      <name val="Arial"/>
      <family val="2"/>
    </font>
    <font>
      <sz val="8"/>
      <name val="Tahoma"/>
      <family val="2"/>
    </font>
    <font>
      <sz val="10"/>
      <name val="CG Times"/>
      <family val="0"/>
    </font>
    <font>
      <b/>
      <sz val="11"/>
      <name val="Times New Roman"/>
      <family val="1"/>
    </font>
    <font>
      <sz val="11"/>
      <name val="Times New Roman"/>
      <family val="1"/>
    </font>
    <font>
      <b/>
      <sz val="11"/>
      <color indexed="48"/>
      <name val="Times New Roman"/>
      <family val="1"/>
    </font>
    <font>
      <sz val="11"/>
      <color indexed="9"/>
      <name val="Times New Roman"/>
      <family val="1"/>
    </font>
    <font>
      <b/>
      <u val="single"/>
      <sz val="10"/>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color indexed="8"/>
      <name val="Arial"/>
      <family val="2"/>
    </font>
    <font>
      <sz val="12"/>
      <color indexed="8"/>
      <name val="Arial"/>
      <family val="2"/>
    </font>
    <font>
      <u val="single"/>
      <sz val="12"/>
      <color indexed="8"/>
      <name val="Arial"/>
      <family val="2"/>
    </font>
    <font>
      <sz val="12"/>
      <color indexed="12"/>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hair"/>
      <bottom style="hair"/>
    </border>
    <border>
      <left>
        <color indexed="63"/>
      </left>
      <right style="thin"/>
      <top style="hair"/>
      <bottom style="hair"/>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medium"/>
      <bottom style="thin"/>
    </border>
    <border>
      <left style="thin"/>
      <right style="medium"/>
      <top style="thin"/>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color indexed="63"/>
      </right>
      <top style="thin"/>
      <bottom style="thin"/>
    </border>
    <border>
      <left style="thin"/>
      <right style="thin"/>
      <top style="hair"/>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hair"/>
      <bottom style="hair"/>
    </border>
    <border>
      <left style="thin"/>
      <right style="medium"/>
      <top style="hair"/>
      <bottom style="hair"/>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tted">
        <color indexed="55"/>
      </bottom>
    </border>
    <border>
      <left style="thin"/>
      <right>
        <color indexed="63"/>
      </right>
      <top>
        <color indexed="63"/>
      </top>
      <bottom style="hair"/>
    </border>
    <border>
      <left style="thin"/>
      <right style="thin"/>
      <top>
        <color indexed="63"/>
      </top>
      <bottom style="hair"/>
    </border>
    <border>
      <left style="thin"/>
      <right style="thin"/>
      <top>
        <color indexed="63"/>
      </top>
      <bottom style="medium"/>
    </border>
    <border>
      <left style="thin"/>
      <right style="medium"/>
      <top>
        <color indexed="63"/>
      </top>
      <bottom style="medium"/>
    </border>
    <border>
      <left style="thin"/>
      <right style="thin"/>
      <top style="dotted">
        <color indexed="55"/>
      </top>
      <bottom style="thin"/>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thin"/>
      <right>
        <color indexed="63"/>
      </right>
      <top style="medium">
        <color indexed="10"/>
      </top>
      <bottom style="thin"/>
    </border>
    <border>
      <left>
        <color indexed="63"/>
      </left>
      <right>
        <color indexed="63"/>
      </right>
      <top style="medium">
        <color indexed="10"/>
      </top>
      <bottom style="thin"/>
    </border>
    <border>
      <left>
        <color indexed="63"/>
      </left>
      <right style="medium">
        <color indexed="10"/>
      </right>
      <top style="medium">
        <color indexed="10"/>
      </top>
      <bottom style="thin"/>
    </border>
    <border>
      <left>
        <color indexed="63"/>
      </left>
      <right style="medium">
        <color indexed="10"/>
      </right>
      <top style="thin"/>
      <bottom style="thin"/>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medium">
        <color indexed="10"/>
      </right>
      <top style="thin"/>
      <bottom style="medium">
        <color indexed="10"/>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29"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61">
    <xf numFmtId="0" fontId="0" fillId="0" borderId="0" xfId="0" applyAlignment="1">
      <alignment/>
    </xf>
    <xf numFmtId="0" fontId="0" fillId="0" borderId="0" xfId="0" applyAlignment="1" applyProtection="1">
      <alignment/>
      <protection/>
    </xf>
    <xf numFmtId="0" fontId="7" fillId="0" borderId="10" xfId="0" applyFont="1" applyBorder="1" applyAlignment="1" applyProtection="1">
      <alignment horizontal="center" vertical="center" wrapText="1"/>
      <protection/>
    </xf>
    <xf numFmtId="0" fontId="0" fillId="0" borderId="10" xfId="0" applyBorder="1" applyAlignment="1" applyProtection="1">
      <alignment horizontal="center"/>
      <protection/>
    </xf>
    <xf numFmtId="0" fontId="1" fillId="0" borderId="0" xfId="0" applyFont="1" applyAlignment="1" applyProtection="1">
      <alignment/>
      <protection/>
    </xf>
    <xf numFmtId="0" fontId="2"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vertical="center"/>
      <protection/>
    </xf>
    <xf numFmtId="0" fontId="0" fillId="0" borderId="0" xfId="0" applyBorder="1" applyAlignment="1" applyProtection="1">
      <alignment/>
      <protection/>
    </xf>
    <xf numFmtId="4" fontId="9" fillId="34" borderId="12" xfId="0" applyNumberFormat="1" applyFont="1" applyFill="1" applyBorder="1" applyAlignment="1" applyProtection="1">
      <alignment/>
      <protection locked="0"/>
    </xf>
    <xf numFmtId="0" fontId="9" fillId="34" borderId="12" xfId="0" applyNumberFormat="1" applyFont="1" applyFill="1" applyBorder="1" applyAlignment="1" applyProtection="1">
      <alignment horizontal="center"/>
      <protection locked="0"/>
    </xf>
    <xf numFmtId="3" fontId="9" fillId="34" borderId="12" xfId="0" applyNumberFormat="1" applyFont="1" applyFill="1" applyBorder="1" applyAlignment="1" applyProtection="1">
      <alignment horizontal="center"/>
      <protection locked="0"/>
    </xf>
    <xf numFmtId="9" fontId="9" fillId="34" borderId="13" xfId="0" applyNumberFormat="1" applyFont="1" applyFill="1" applyBorder="1" applyAlignment="1" applyProtection="1">
      <alignment horizontal="center"/>
      <protection locked="0"/>
    </xf>
    <xf numFmtId="4" fontId="9" fillId="34" borderId="12" xfId="0" applyNumberFormat="1" applyFont="1" applyFill="1" applyBorder="1" applyAlignment="1" applyProtection="1">
      <alignment/>
      <protection locked="0"/>
    </xf>
    <xf numFmtId="0" fontId="10" fillId="0" borderId="0" xfId="0" applyFont="1" applyAlignment="1" applyProtection="1">
      <alignment/>
      <protection/>
    </xf>
    <xf numFmtId="0" fontId="5" fillId="0" borderId="0" xfId="0" applyFont="1" applyAlignment="1" applyProtection="1">
      <alignment/>
      <protection/>
    </xf>
    <xf numFmtId="4" fontId="9" fillId="34" borderId="14" xfId="0" applyNumberFormat="1" applyFont="1" applyFill="1" applyBorder="1" applyAlignment="1" applyProtection="1">
      <alignment/>
      <protection locked="0"/>
    </xf>
    <xf numFmtId="0" fontId="9" fillId="34" borderId="14" xfId="0" applyNumberFormat="1" applyFont="1" applyFill="1" applyBorder="1" applyAlignment="1" applyProtection="1">
      <alignment horizontal="center"/>
      <protection locked="0"/>
    </xf>
    <xf numFmtId="9" fontId="9" fillId="34" borderId="15" xfId="0" applyNumberFormat="1" applyFont="1" applyFill="1" applyBorder="1" applyAlignment="1" applyProtection="1">
      <alignment horizontal="center"/>
      <protection locked="0"/>
    </xf>
    <xf numFmtId="4" fontId="9" fillId="34" borderId="16" xfId="0" applyNumberFormat="1" applyFont="1" applyFill="1" applyBorder="1" applyAlignment="1" applyProtection="1">
      <alignment/>
      <protection locked="0"/>
    </xf>
    <xf numFmtId="0" fontId="9" fillId="34" borderId="16" xfId="0" applyNumberFormat="1" applyFont="1" applyFill="1" applyBorder="1" applyAlignment="1" applyProtection="1">
      <alignment horizontal="center"/>
      <protection locked="0"/>
    </xf>
    <xf numFmtId="3" fontId="9" fillId="34" borderId="16" xfId="0" applyNumberFormat="1" applyFont="1" applyFill="1" applyBorder="1" applyAlignment="1" applyProtection="1">
      <alignment horizontal="center"/>
      <protection locked="0"/>
    </xf>
    <xf numFmtId="9" fontId="9" fillId="34" borderId="17" xfId="0" applyNumberFormat="1" applyFont="1" applyFill="1" applyBorder="1" applyAlignment="1" applyProtection="1">
      <alignment horizontal="center"/>
      <protection locked="0"/>
    </xf>
    <xf numFmtId="0" fontId="8" fillId="35" borderId="11" xfId="0" applyNumberFormat="1" applyFont="1" applyFill="1" applyBorder="1" applyAlignment="1" applyProtection="1">
      <alignment horizontal="center"/>
      <protection/>
    </xf>
    <xf numFmtId="4" fontId="9" fillId="36" borderId="14" xfId="0" applyNumberFormat="1" applyFont="1" applyFill="1" applyBorder="1" applyAlignment="1" applyProtection="1">
      <alignment/>
      <protection locked="0"/>
    </xf>
    <xf numFmtId="4" fontId="9" fillId="36" borderId="12" xfId="0" applyNumberFormat="1" applyFont="1" applyFill="1" applyBorder="1" applyAlignment="1" applyProtection="1">
      <alignment/>
      <protection locked="0"/>
    </xf>
    <xf numFmtId="4" fontId="9" fillId="36" borderId="16" xfId="0" applyNumberFormat="1" applyFont="1" applyFill="1" applyBorder="1" applyAlignment="1" applyProtection="1">
      <alignment/>
      <protection locked="0"/>
    </xf>
    <xf numFmtId="0" fontId="5" fillId="0" borderId="10"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4" fontId="9" fillId="34" borderId="14" xfId="0" applyNumberFormat="1" applyFont="1" applyFill="1" applyBorder="1" applyAlignment="1" applyProtection="1">
      <alignment/>
      <protection locked="0"/>
    </xf>
    <xf numFmtId="4" fontId="9" fillId="34" borderId="16" xfId="0" applyNumberFormat="1" applyFont="1" applyFill="1" applyBorder="1" applyAlignment="1" applyProtection="1">
      <alignment/>
      <protection locked="0"/>
    </xf>
    <xf numFmtId="0" fontId="10" fillId="0" borderId="0" xfId="0" applyNumberFormat="1" applyFont="1" applyAlignment="1" applyProtection="1">
      <alignment/>
      <protection/>
    </xf>
    <xf numFmtId="4" fontId="5" fillId="0" borderId="10" xfId="0" applyNumberFormat="1" applyFont="1" applyBorder="1" applyAlignment="1" applyProtection="1">
      <alignment/>
      <protection/>
    </xf>
    <xf numFmtId="4" fontId="9" fillId="37" borderId="14" xfId="0" applyNumberFormat="1" applyFont="1" applyFill="1" applyBorder="1" applyAlignment="1" applyProtection="1">
      <alignment/>
      <protection locked="0"/>
    </xf>
    <xf numFmtId="4" fontId="9" fillId="37" borderId="12" xfId="0" applyNumberFormat="1" applyFont="1" applyFill="1" applyBorder="1" applyAlignment="1" applyProtection="1">
      <alignment/>
      <protection locked="0"/>
    </xf>
    <xf numFmtId="4" fontId="9" fillId="37" borderId="16" xfId="0" applyNumberFormat="1" applyFont="1" applyFill="1" applyBorder="1" applyAlignment="1" applyProtection="1">
      <alignment/>
      <protection locked="0"/>
    </xf>
    <xf numFmtId="0" fontId="9" fillId="34" borderId="12" xfId="0" applyNumberFormat="1" applyFont="1" applyFill="1" applyBorder="1" applyAlignment="1" applyProtection="1">
      <alignment horizontal="left"/>
      <protection locked="0"/>
    </xf>
    <xf numFmtId="0" fontId="9" fillId="34" borderId="14" xfId="0" applyNumberFormat="1" applyFont="1" applyFill="1" applyBorder="1" applyAlignment="1" applyProtection="1">
      <alignment horizontal="left"/>
      <protection locked="0"/>
    </xf>
    <xf numFmtId="0" fontId="9" fillId="34" borderId="16" xfId="0" applyNumberFormat="1" applyFont="1" applyFill="1" applyBorder="1" applyAlignment="1" applyProtection="1">
      <alignment horizontal="left"/>
      <protection locked="0"/>
    </xf>
    <xf numFmtId="0" fontId="1" fillId="0" borderId="10" xfId="0" applyFont="1" applyBorder="1" applyAlignment="1" applyProtection="1">
      <alignment horizontal="center" vertical="center" wrapText="1"/>
      <protection/>
    </xf>
    <xf numFmtId="0" fontId="3" fillId="0" borderId="0" xfId="0" applyFont="1" applyFill="1" applyAlignment="1" applyProtection="1">
      <alignment horizontal="centerContinuous"/>
      <protection/>
    </xf>
    <xf numFmtId="0" fontId="9" fillId="34" borderId="14" xfId="0" applyNumberFormat="1" applyFont="1" applyFill="1" applyBorder="1" applyAlignment="1" applyProtection="1">
      <alignment horizontal="right"/>
      <protection locked="0"/>
    </xf>
    <xf numFmtId="0" fontId="9" fillId="34" borderId="12" xfId="0" applyNumberFormat="1" applyFont="1" applyFill="1" applyBorder="1" applyAlignment="1" applyProtection="1">
      <alignment horizontal="right"/>
      <protection locked="0"/>
    </xf>
    <xf numFmtId="0" fontId="9" fillId="34" borderId="16" xfId="0" applyNumberFormat="1" applyFont="1" applyFill="1" applyBorder="1" applyAlignment="1" applyProtection="1">
      <alignment horizontal="right"/>
      <protection locked="0"/>
    </xf>
    <xf numFmtId="0" fontId="9" fillId="34" borderId="19" xfId="0" applyNumberFormat="1" applyFont="1" applyFill="1" applyBorder="1" applyAlignment="1" applyProtection="1">
      <alignment horizontal="right"/>
      <protection locked="0"/>
    </xf>
    <xf numFmtId="0" fontId="9" fillId="34" borderId="20" xfId="0" applyNumberFormat="1" applyFont="1" applyFill="1" applyBorder="1" applyAlignment="1" applyProtection="1">
      <alignment horizontal="right"/>
      <protection locked="0"/>
    </xf>
    <xf numFmtId="0" fontId="9" fillId="34" borderId="21" xfId="0" applyNumberFormat="1" applyFont="1" applyFill="1" applyBorder="1" applyAlignment="1" applyProtection="1">
      <alignment horizontal="right"/>
      <protection locked="0"/>
    </xf>
    <xf numFmtId="1" fontId="9" fillId="0" borderId="0" xfId="0" applyNumberFormat="1" applyFont="1" applyFill="1" applyBorder="1" applyAlignment="1" applyProtection="1">
      <alignment horizontal="center"/>
      <protection/>
    </xf>
    <xf numFmtId="0" fontId="1" fillId="0" borderId="0" xfId="0" applyFont="1" applyFill="1" applyAlignment="1" applyProtection="1">
      <alignment/>
      <protection/>
    </xf>
    <xf numFmtId="0" fontId="1" fillId="0" borderId="10" xfId="0" applyFont="1" applyBorder="1" applyAlignment="1" applyProtection="1">
      <alignment horizontal="center" vertical="center"/>
      <protection/>
    </xf>
    <xf numFmtId="0" fontId="0" fillId="35" borderId="10" xfId="0" applyFill="1" applyBorder="1" applyAlignment="1" applyProtection="1">
      <alignment/>
      <protection/>
    </xf>
    <xf numFmtId="4" fontId="5" fillId="0" borderId="14" xfId="0" applyNumberFormat="1" applyFont="1" applyBorder="1" applyAlignment="1" applyProtection="1">
      <alignment/>
      <protection/>
    </xf>
    <xf numFmtId="4" fontId="5" fillId="0" borderId="0" xfId="0" applyNumberFormat="1" applyFont="1" applyBorder="1" applyAlignment="1" applyProtection="1">
      <alignment/>
      <protection/>
    </xf>
    <xf numFmtId="0" fontId="5" fillId="0" borderId="22" xfId="0" applyFont="1" applyBorder="1" applyAlignment="1" applyProtection="1">
      <alignment/>
      <protection/>
    </xf>
    <xf numFmtId="0" fontId="1" fillId="0" borderId="0" xfId="0" applyFont="1" applyAlignment="1" applyProtection="1">
      <alignment horizontal="right"/>
      <protection/>
    </xf>
    <xf numFmtId="0" fontId="0" fillId="0" borderId="0" xfId="0" applyFill="1" applyBorder="1" applyAlignment="1" applyProtection="1">
      <alignment/>
      <protection/>
    </xf>
    <xf numFmtId="0" fontId="5" fillId="0" borderId="0" xfId="0" applyFont="1" applyBorder="1" applyAlignment="1" applyProtection="1">
      <alignment vertical="center"/>
      <protection/>
    </xf>
    <xf numFmtId="0" fontId="16" fillId="0" borderId="0" xfId="0" applyFont="1" applyAlignment="1" applyProtection="1">
      <alignment/>
      <protection/>
    </xf>
    <xf numFmtId="178" fontId="9" fillId="0" borderId="0" xfId="0" applyNumberFormat="1" applyFont="1" applyFill="1" applyBorder="1" applyAlignment="1" applyProtection="1">
      <alignment horizontal="center"/>
      <protection/>
    </xf>
    <xf numFmtId="0" fontId="0" fillId="0" borderId="0" xfId="0"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Fill="1" applyAlignment="1" applyProtection="1">
      <alignment/>
      <protection/>
    </xf>
    <xf numFmtId="0" fontId="0" fillId="0" borderId="0" xfId="0" applyFont="1" applyAlignment="1" applyProtection="1">
      <alignment/>
      <protection/>
    </xf>
    <xf numFmtId="1" fontId="10" fillId="0" borderId="0" xfId="0" applyNumberFormat="1" applyFont="1" applyFill="1" applyBorder="1" applyAlignment="1" applyProtection="1">
      <alignment horizontal="center"/>
      <protection/>
    </xf>
    <xf numFmtId="178" fontId="10" fillId="0" borderId="0" xfId="0"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 fillId="0" borderId="0" xfId="0" applyFont="1" applyAlignment="1" applyProtection="1">
      <alignment horizontal="right"/>
      <protection/>
    </xf>
    <xf numFmtId="0" fontId="19" fillId="0" borderId="0" xfId="0" applyFont="1" applyFill="1" applyAlignment="1" applyProtection="1">
      <alignment/>
      <protection/>
    </xf>
    <xf numFmtId="0" fontId="17" fillId="0" borderId="0" xfId="0" applyFont="1" applyFill="1" applyAlignment="1" applyProtection="1">
      <alignment horizontal="right"/>
      <protection/>
    </xf>
    <xf numFmtId="0" fontId="19" fillId="0" borderId="0" xfId="0" applyFont="1" applyFill="1" applyAlignment="1" applyProtection="1">
      <alignment/>
      <protection/>
    </xf>
    <xf numFmtId="4" fontId="18" fillId="0" borderId="14" xfId="0" applyNumberFormat="1" applyFont="1" applyFill="1" applyBorder="1" applyAlignment="1" applyProtection="1">
      <alignment/>
      <protection/>
    </xf>
    <xf numFmtId="4" fontId="18" fillId="0" borderId="12" xfId="0" applyNumberFormat="1" applyFont="1" applyFill="1" applyBorder="1" applyAlignment="1" applyProtection="1">
      <alignment/>
      <protection/>
    </xf>
    <xf numFmtId="4" fontId="18" fillId="0" borderId="16" xfId="0" applyNumberFormat="1" applyFont="1" applyFill="1" applyBorder="1" applyAlignment="1" applyProtection="1">
      <alignment/>
      <protection/>
    </xf>
    <xf numFmtId="4" fontId="19" fillId="0" borderId="14" xfId="0" applyNumberFormat="1" applyFont="1" applyBorder="1" applyAlignment="1" applyProtection="1">
      <alignment/>
      <protection/>
    </xf>
    <xf numFmtId="4" fontId="19" fillId="0" borderId="10" xfId="0" applyNumberFormat="1" applyFont="1" applyBorder="1" applyAlignment="1" applyProtection="1">
      <alignment/>
      <protection/>
    </xf>
    <xf numFmtId="0" fontId="0" fillId="0" borderId="10" xfId="0" applyFont="1" applyBorder="1" applyAlignment="1" applyProtection="1">
      <alignment horizontal="center"/>
      <protection/>
    </xf>
    <xf numFmtId="14" fontId="18" fillId="0" borderId="0" xfId="0" applyNumberFormat="1" applyFont="1" applyFill="1" applyBorder="1" applyAlignment="1" applyProtection="1">
      <alignment horizontal="right"/>
      <protection/>
    </xf>
    <xf numFmtId="14" fontId="18" fillId="0" borderId="0" xfId="0" applyNumberFormat="1" applyFont="1" applyFill="1" applyBorder="1" applyAlignment="1" applyProtection="1">
      <alignment horizontal="left"/>
      <protection/>
    </xf>
    <xf numFmtId="14" fontId="9" fillId="34" borderId="19" xfId="0" applyNumberFormat="1" applyFont="1" applyFill="1" applyBorder="1" applyAlignment="1" applyProtection="1">
      <alignment horizontal="right"/>
      <protection locked="0"/>
    </xf>
    <xf numFmtId="14" fontId="9" fillId="34" borderId="0" xfId="0" applyNumberFormat="1" applyFont="1" applyFill="1" applyBorder="1" applyAlignment="1" applyProtection="1">
      <alignment horizontal="right" vertical="center"/>
      <protection locked="0"/>
    </xf>
    <xf numFmtId="1" fontId="9" fillId="0" borderId="0" xfId="0" applyNumberFormat="1" applyFont="1" applyFill="1" applyBorder="1" applyAlignment="1" applyProtection="1">
      <alignment horizontal="center" vertical="center"/>
      <protection/>
    </xf>
    <xf numFmtId="0" fontId="0" fillId="0" borderId="0" xfId="0" applyBorder="1" applyAlignment="1" applyProtection="1">
      <alignment vertical="center"/>
      <protection/>
    </xf>
    <xf numFmtId="0" fontId="10" fillId="0" borderId="23" xfId="0" applyFont="1" applyBorder="1" applyAlignment="1" applyProtection="1">
      <alignment vertical="center"/>
      <protection/>
    </xf>
    <xf numFmtId="0" fontId="10" fillId="0" borderId="0" xfId="0" applyFont="1" applyAlignment="1" applyProtection="1">
      <alignment vertical="center"/>
      <protection/>
    </xf>
    <xf numFmtId="0" fontId="5" fillId="0" borderId="0" xfId="0" applyFont="1" applyAlignment="1" applyProtection="1">
      <alignment vertical="center"/>
      <protection/>
    </xf>
    <xf numFmtId="0" fontId="21" fillId="0" borderId="0" xfId="0" applyFont="1" applyAlignment="1" applyProtection="1">
      <alignment vertical="center"/>
      <protection/>
    </xf>
    <xf numFmtId="0" fontId="10" fillId="0" borderId="0" xfId="0" applyFont="1" applyFill="1" applyAlignment="1" applyProtection="1">
      <alignment vertical="center"/>
      <protection/>
    </xf>
    <xf numFmtId="0" fontId="10" fillId="0" borderId="0" xfId="0" applyFont="1" applyBorder="1" applyAlignment="1" applyProtection="1">
      <alignment vertical="center"/>
      <protection/>
    </xf>
    <xf numFmtId="0" fontId="5" fillId="0" borderId="0" xfId="0" applyFont="1" applyAlignment="1" applyProtection="1">
      <alignment horizontal="right" vertical="center"/>
      <protection/>
    </xf>
    <xf numFmtId="0" fontId="10" fillId="0" borderId="24" xfId="0" applyFont="1" applyBorder="1" applyAlignment="1" applyProtection="1">
      <alignment vertical="center"/>
      <protection/>
    </xf>
    <xf numFmtId="0" fontId="10" fillId="0" borderId="25"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25" xfId="0" applyFont="1" applyBorder="1" applyAlignment="1" applyProtection="1">
      <alignment vertical="center"/>
      <protection/>
    </xf>
    <xf numFmtId="0" fontId="5" fillId="0" borderId="0" xfId="0" applyFont="1" applyFill="1" applyBorder="1" applyAlignment="1" applyProtection="1">
      <alignment horizontal="center" vertical="center"/>
      <protection/>
    </xf>
    <xf numFmtId="0" fontId="10" fillId="0" borderId="0" xfId="0" applyFont="1" applyAlignment="1" applyProtection="1">
      <alignment vertical="center" wrapText="1"/>
      <protection/>
    </xf>
    <xf numFmtId="0" fontId="10" fillId="0" borderId="26" xfId="0" applyFont="1" applyFill="1" applyBorder="1" applyAlignment="1" applyProtection="1">
      <alignment vertical="center"/>
      <protection/>
    </xf>
    <xf numFmtId="4" fontId="10" fillId="0" borderId="26" xfId="0" applyNumberFormat="1" applyFont="1" applyBorder="1" applyAlignment="1" applyProtection="1">
      <alignment vertical="center"/>
      <protection/>
    </xf>
    <xf numFmtId="4" fontId="10" fillId="0" borderId="26" xfId="0" applyNumberFormat="1" applyFont="1" applyFill="1" applyBorder="1" applyAlignment="1" applyProtection="1">
      <alignment vertical="center"/>
      <protection/>
    </xf>
    <xf numFmtId="4" fontId="5" fillId="0" borderId="26" xfId="0" applyNumberFormat="1" applyFont="1" applyBorder="1" applyAlignment="1" applyProtection="1">
      <alignment vertical="center"/>
      <protection/>
    </xf>
    <xf numFmtId="0" fontId="5" fillId="0" borderId="10" xfId="0" applyFont="1" applyBorder="1" applyAlignment="1" applyProtection="1">
      <alignment horizontal="right" vertical="center" wrapText="1"/>
      <protection/>
    </xf>
    <xf numFmtId="0" fontId="10" fillId="0" borderId="26" xfId="0" applyFont="1" applyBorder="1" applyAlignment="1" applyProtection="1">
      <alignment vertical="center"/>
      <protection/>
    </xf>
    <xf numFmtId="4" fontId="5" fillId="0" borderId="10" xfId="0" applyNumberFormat="1" applyFont="1" applyFill="1" applyBorder="1" applyAlignment="1" applyProtection="1">
      <alignment vertical="center"/>
      <protection/>
    </xf>
    <xf numFmtId="4" fontId="5" fillId="0" borderId="10" xfId="0" applyNumberFormat="1" applyFont="1" applyBorder="1" applyAlignment="1" applyProtection="1">
      <alignment vertical="center"/>
      <protection/>
    </xf>
    <xf numFmtId="0" fontId="5" fillId="0" borderId="27" xfId="0" applyFont="1" applyBorder="1" applyAlignment="1" applyProtection="1">
      <alignment vertical="center"/>
      <protection/>
    </xf>
    <xf numFmtId="0" fontId="5" fillId="0" borderId="28" xfId="0" applyFont="1" applyFill="1" applyBorder="1" applyAlignment="1" applyProtection="1">
      <alignment horizontal="right" vertical="center" wrapText="1"/>
      <protection/>
    </xf>
    <xf numFmtId="0" fontId="10" fillId="0" borderId="29" xfId="0" applyFont="1" applyFill="1" applyBorder="1" applyAlignment="1" applyProtection="1">
      <alignment vertical="center"/>
      <protection/>
    </xf>
    <xf numFmtId="0" fontId="10" fillId="0" borderId="25" xfId="0" applyFont="1" applyBorder="1" applyAlignment="1" applyProtection="1">
      <alignment horizontal="left" vertical="center"/>
      <protection/>
    </xf>
    <xf numFmtId="4" fontId="10" fillId="0" borderId="29" xfId="0" applyNumberFormat="1" applyFont="1" applyFill="1" applyBorder="1" applyAlignment="1" applyProtection="1">
      <alignment vertical="center"/>
      <protection/>
    </xf>
    <xf numFmtId="4" fontId="5" fillId="0" borderId="28" xfId="0" applyNumberFormat="1" applyFont="1" applyFill="1" applyBorder="1" applyAlignment="1" applyProtection="1">
      <alignment vertical="center"/>
      <protection/>
    </xf>
    <xf numFmtId="0" fontId="10" fillId="0" borderId="30" xfId="0" applyFont="1" applyBorder="1" applyAlignment="1" applyProtection="1">
      <alignment vertical="center"/>
      <protection/>
    </xf>
    <xf numFmtId="0" fontId="5" fillId="0" borderId="31" xfId="0" applyFont="1" applyBorder="1" applyAlignment="1" applyProtection="1">
      <alignment horizontal="right" vertical="center"/>
      <protection/>
    </xf>
    <xf numFmtId="0" fontId="10" fillId="0" borderId="31" xfId="0" applyFont="1" applyBorder="1" applyAlignment="1" applyProtection="1">
      <alignment vertical="center"/>
      <protection/>
    </xf>
    <xf numFmtId="4" fontId="5" fillId="0" borderId="32" xfId="0" applyNumberFormat="1" applyFont="1" applyBorder="1" applyAlignment="1" applyProtection="1">
      <alignment vertical="center"/>
      <protection/>
    </xf>
    <xf numFmtId="4" fontId="5" fillId="0" borderId="33" xfId="0" applyNumberFormat="1"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5" fillId="0" borderId="34" xfId="0" applyFont="1" applyBorder="1" applyAlignment="1" applyProtection="1">
      <alignment vertical="center"/>
      <protection/>
    </xf>
    <xf numFmtId="0" fontId="5" fillId="0" borderId="25" xfId="0" applyFont="1" applyFill="1" applyBorder="1" applyAlignment="1" applyProtection="1">
      <alignment vertical="center"/>
      <protection/>
    </xf>
    <xf numFmtId="9" fontId="10" fillId="0" borderId="25" xfId="60" applyFont="1" applyBorder="1" applyAlignment="1" applyProtection="1">
      <alignment vertical="center"/>
      <protection/>
    </xf>
    <xf numFmtId="0" fontId="5" fillId="0" borderId="0" xfId="0" applyFont="1" applyBorder="1" applyAlignment="1" applyProtection="1">
      <alignment horizontal="right" vertical="center" wrapText="1"/>
      <protection/>
    </xf>
    <xf numFmtId="0" fontId="5" fillId="0" borderId="35" xfId="0" applyFont="1" applyFill="1" applyBorder="1" applyAlignment="1" applyProtection="1">
      <alignment horizontal="right" vertical="center" wrapText="1"/>
      <protection/>
    </xf>
    <xf numFmtId="0" fontId="10" fillId="0" borderId="36" xfId="0" applyFont="1" applyBorder="1" applyAlignment="1" applyProtection="1">
      <alignment horizontal="left" vertical="center" indent="1"/>
      <protection/>
    </xf>
    <xf numFmtId="0" fontId="10" fillId="0" borderId="37" xfId="0" applyFont="1" applyBorder="1" applyAlignment="1" applyProtection="1">
      <alignment vertical="center"/>
      <protection/>
    </xf>
    <xf numFmtId="0" fontId="10" fillId="0" borderId="38" xfId="0" applyFont="1" applyBorder="1" applyAlignment="1" applyProtection="1">
      <alignment horizontal="left" vertical="center" indent="1"/>
      <protection/>
    </xf>
    <xf numFmtId="0" fontId="10" fillId="0" borderId="39" xfId="0" applyFont="1" applyBorder="1" applyAlignment="1" applyProtection="1">
      <alignment horizontal="left" vertical="center" indent="1"/>
      <protection/>
    </xf>
    <xf numFmtId="0" fontId="10" fillId="0" borderId="40" xfId="0" applyFont="1" applyBorder="1" applyAlignment="1" applyProtection="1">
      <alignment vertical="center"/>
      <protection/>
    </xf>
    <xf numFmtId="0" fontId="20"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20" fillId="0" borderId="0" xfId="0" applyFont="1" applyFill="1" applyAlignment="1" applyProtection="1">
      <alignment horizontal="centerContinuous" vertical="center"/>
      <protection/>
    </xf>
    <xf numFmtId="0" fontId="0" fillId="0" borderId="0" xfId="0" applyFont="1" applyFill="1" applyAlignment="1" applyProtection="1">
      <alignment horizontal="centerContinuous"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14" fontId="18" fillId="0" borderId="0" xfId="0" applyNumberFormat="1" applyFont="1" applyFill="1" applyBorder="1" applyAlignment="1" applyProtection="1">
      <alignment horizontal="right" vertical="center"/>
      <protection/>
    </xf>
    <xf numFmtId="0" fontId="1" fillId="0" borderId="0" xfId="0" applyFont="1" applyFill="1" applyAlignment="1" applyProtection="1">
      <alignment vertical="center"/>
      <protection/>
    </xf>
    <xf numFmtId="14" fontId="18" fillId="0" borderId="0" xfId="0" applyNumberFormat="1" applyFont="1" applyFill="1" applyBorder="1" applyAlignment="1" applyProtection="1">
      <alignment horizontal="left" vertical="center"/>
      <protection/>
    </xf>
    <xf numFmtId="1" fontId="10" fillId="0" borderId="0" xfId="0" applyNumberFormat="1"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ill="1" applyAlignment="1" applyProtection="1">
      <alignment vertical="center"/>
      <protection/>
    </xf>
    <xf numFmtId="0" fontId="19" fillId="0" borderId="0" xfId="0"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Alignment="1" applyProtection="1">
      <alignment horizontal="right" vertical="center"/>
      <protection/>
    </xf>
    <xf numFmtId="0" fontId="17" fillId="0" borderId="0" xfId="0" applyFont="1" applyFill="1" applyAlignment="1" applyProtection="1">
      <alignment horizontal="right" vertical="center"/>
      <protection/>
    </xf>
    <xf numFmtId="0" fontId="1" fillId="0" borderId="0" xfId="0" applyFont="1" applyAlignment="1" applyProtection="1">
      <alignment vertical="center"/>
      <protection/>
    </xf>
    <xf numFmtId="0" fontId="0" fillId="0" borderId="10" xfId="0" applyBorder="1" applyAlignment="1" applyProtection="1">
      <alignment horizontal="center" vertical="center"/>
      <protection/>
    </xf>
    <xf numFmtId="0" fontId="16" fillId="0" borderId="0" xfId="0" applyFont="1" applyAlignment="1" applyProtection="1">
      <alignment vertical="center"/>
      <protection/>
    </xf>
    <xf numFmtId="0" fontId="0" fillId="0" borderId="0" xfId="0" applyAlignment="1" applyProtection="1">
      <alignment horizontal="center" vertical="center"/>
      <protection/>
    </xf>
    <xf numFmtId="0" fontId="15" fillId="0" borderId="10" xfId="0" applyFont="1" applyBorder="1" applyAlignment="1" applyProtection="1">
      <alignment horizontal="center" vertic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10" xfId="0" applyFill="1" applyBorder="1" applyAlignment="1" applyProtection="1">
      <alignment vertical="center"/>
      <protection/>
    </xf>
    <xf numFmtId="10" fontId="1" fillId="0" borderId="10" xfId="60" applyNumberFormat="1" applyFont="1" applyBorder="1" applyAlignment="1" applyProtection="1">
      <alignment vertical="center"/>
      <protection/>
    </xf>
    <xf numFmtId="0" fontId="1" fillId="0" borderId="10" xfId="0" applyFont="1" applyBorder="1" applyAlignment="1" applyProtection="1">
      <alignment vertical="center" wrapText="1"/>
      <protection/>
    </xf>
    <xf numFmtId="4" fontId="9" fillId="34" borderId="19" xfId="0" applyNumberFormat="1" applyFont="1" applyFill="1" applyBorder="1" applyAlignment="1" applyProtection="1">
      <alignment horizontal="right" vertical="center"/>
      <protection locked="0"/>
    </xf>
    <xf numFmtId="4" fontId="9" fillId="34" borderId="20" xfId="0" applyNumberFormat="1" applyFont="1" applyFill="1" applyBorder="1" applyAlignment="1" applyProtection="1">
      <alignment horizontal="right" vertical="center"/>
      <protection locked="0"/>
    </xf>
    <xf numFmtId="4" fontId="9" fillId="34" borderId="21" xfId="0" applyNumberFormat="1" applyFont="1" applyFill="1" applyBorder="1" applyAlignment="1" applyProtection="1">
      <alignment horizontal="right" vertical="center"/>
      <protection locked="0"/>
    </xf>
    <xf numFmtId="3" fontId="9" fillId="34" borderId="14" xfId="0" applyNumberFormat="1" applyFont="1" applyFill="1" applyBorder="1" applyAlignment="1" applyProtection="1">
      <alignment horizontal="right" vertical="center"/>
      <protection locked="0"/>
    </xf>
    <xf numFmtId="3" fontId="9" fillId="34" borderId="12" xfId="0" applyNumberFormat="1" applyFont="1" applyFill="1" applyBorder="1" applyAlignment="1" applyProtection="1">
      <alignment horizontal="right" vertical="center"/>
      <protection locked="0"/>
    </xf>
    <xf numFmtId="3" fontId="9" fillId="34" borderId="16" xfId="0" applyNumberFormat="1" applyFont="1" applyFill="1" applyBorder="1" applyAlignment="1" applyProtection="1">
      <alignment horizontal="right" vertical="center"/>
      <protection locked="0"/>
    </xf>
    <xf numFmtId="0" fontId="0" fillId="34" borderId="10" xfId="0" applyFill="1" applyBorder="1" applyAlignment="1" applyProtection="1">
      <alignment vertical="center"/>
      <protection locked="0"/>
    </xf>
    <xf numFmtId="0" fontId="3" fillId="0" borderId="0" xfId="0"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17" fillId="0" borderId="0" xfId="0" applyFont="1" applyFill="1" applyAlignment="1" applyProtection="1">
      <alignment vertical="center"/>
      <protection/>
    </xf>
    <xf numFmtId="0" fontId="0" fillId="0" borderId="0" xfId="0" applyFont="1" applyFill="1" applyAlignment="1" applyProtection="1">
      <alignment vertical="center"/>
      <protection/>
    </xf>
    <xf numFmtId="0" fontId="19" fillId="0" borderId="0" xfId="0" applyFont="1" applyFill="1" applyAlignment="1" applyProtection="1">
      <alignment vertical="center"/>
      <protection/>
    </xf>
    <xf numFmtId="0" fontId="1" fillId="0" borderId="0" xfId="0" applyFont="1" applyAlignment="1" applyProtection="1">
      <alignment horizontal="right" vertical="center"/>
      <protection/>
    </xf>
    <xf numFmtId="0" fontId="0" fillId="35" borderId="10" xfId="0" applyFill="1" applyBorder="1" applyAlignment="1" applyProtection="1">
      <alignment vertical="center"/>
      <protection/>
    </xf>
    <xf numFmtId="0" fontId="0" fillId="35" borderId="18" xfId="0" applyFill="1" applyBorder="1" applyAlignment="1" applyProtection="1">
      <alignment vertical="center"/>
      <protection/>
    </xf>
    <xf numFmtId="0" fontId="0" fillId="35" borderId="41" xfId="0" applyFill="1" applyBorder="1" applyAlignment="1" applyProtection="1">
      <alignment vertical="center"/>
      <protection/>
    </xf>
    <xf numFmtId="4" fontId="18" fillId="0" borderId="12" xfId="0" applyNumberFormat="1" applyFont="1" applyFill="1" applyBorder="1" applyAlignment="1" applyProtection="1">
      <alignment vertical="center"/>
      <protection/>
    </xf>
    <xf numFmtId="4" fontId="18" fillId="0" borderId="42" xfId="0" applyNumberFormat="1" applyFont="1" applyFill="1" applyBorder="1" applyAlignment="1" applyProtection="1">
      <alignment vertical="center"/>
      <protection/>
    </xf>
    <xf numFmtId="4" fontId="10" fillId="34" borderId="26" xfId="0" applyNumberFormat="1" applyFont="1" applyFill="1" applyBorder="1" applyAlignment="1" applyProtection="1">
      <alignment vertical="center"/>
      <protection locked="0"/>
    </xf>
    <xf numFmtId="3" fontId="9" fillId="34" borderId="14" xfId="0" applyNumberFormat="1" applyFont="1" applyFill="1" applyBorder="1" applyAlignment="1" applyProtection="1">
      <alignment horizontal="center" wrapText="1"/>
      <protection locked="0"/>
    </xf>
    <xf numFmtId="179" fontId="9" fillId="34" borderId="0" xfId="0" applyNumberFormat="1" applyFont="1" applyFill="1" applyBorder="1" applyAlignment="1" applyProtection="1">
      <alignment horizontal="center" vertical="center"/>
      <protection locked="0"/>
    </xf>
    <xf numFmtId="0" fontId="9" fillId="34" borderId="0" xfId="0" applyNumberFormat="1" applyFont="1" applyFill="1" applyBorder="1" applyAlignment="1" applyProtection="1">
      <alignment horizontal="center" vertical="center" wrapText="1"/>
      <protection locked="0"/>
    </xf>
    <xf numFmtId="1" fontId="9" fillId="34" borderId="0" xfId="0" applyNumberFormat="1" applyFont="1" applyFill="1" applyBorder="1" applyAlignment="1" applyProtection="1">
      <alignment horizontal="left" vertical="center"/>
      <protection locked="0"/>
    </xf>
    <xf numFmtId="0" fontId="0" fillId="0" borderId="11" xfId="0" applyBorder="1" applyAlignment="1" applyProtection="1">
      <alignment vertical="center"/>
      <protection/>
    </xf>
    <xf numFmtId="4" fontId="9" fillId="34" borderId="10" xfId="0" applyNumberFormat="1" applyFont="1" applyFill="1" applyBorder="1" applyAlignment="1" applyProtection="1">
      <alignment horizontal="center" vertical="center"/>
      <protection locked="0"/>
    </xf>
    <xf numFmtId="2" fontId="5" fillId="0" borderId="18" xfId="0" applyNumberFormat="1" applyFont="1" applyBorder="1" applyAlignment="1" applyProtection="1">
      <alignment vertical="center"/>
      <protection/>
    </xf>
    <xf numFmtId="0" fontId="0" fillId="0" borderId="25"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5" xfId="0" applyBorder="1" applyAlignment="1" applyProtection="1">
      <alignment horizontal="center" vertical="center"/>
      <protection/>
    </xf>
    <xf numFmtId="0" fontId="5" fillId="0" borderId="43" xfId="0" applyFont="1" applyBorder="1" applyAlignment="1" applyProtection="1">
      <alignment horizontal="center" vertical="center" wrapText="1"/>
      <protection/>
    </xf>
    <xf numFmtId="4" fontId="9" fillId="34" borderId="44" xfId="0" applyNumberFormat="1" applyFont="1" applyFill="1" applyBorder="1" applyAlignment="1" applyProtection="1">
      <alignment horizontal="right" vertical="center"/>
      <protection locked="0"/>
    </xf>
    <xf numFmtId="4" fontId="9" fillId="34" borderId="45" xfId="0" applyNumberFormat="1" applyFont="1" applyFill="1" applyBorder="1" applyAlignment="1" applyProtection="1">
      <alignment vertical="center"/>
      <protection locked="0"/>
    </xf>
    <xf numFmtId="4" fontId="9" fillId="34" borderId="46" xfId="0" applyNumberFormat="1" applyFont="1" applyFill="1" applyBorder="1" applyAlignment="1" applyProtection="1">
      <alignment horizontal="right" vertical="center"/>
      <protection locked="0"/>
    </xf>
    <xf numFmtId="4" fontId="9" fillId="34" borderId="47" xfId="0" applyNumberFormat="1" applyFont="1" applyFill="1" applyBorder="1" applyAlignment="1" applyProtection="1">
      <alignment vertical="center"/>
      <protection locked="0"/>
    </xf>
    <xf numFmtId="4" fontId="9" fillId="34" borderId="48" xfId="0" applyNumberFormat="1" applyFont="1" applyFill="1" applyBorder="1" applyAlignment="1" applyProtection="1">
      <alignment horizontal="right" vertical="center"/>
      <protection locked="0"/>
    </xf>
    <xf numFmtId="4" fontId="9" fillId="34" borderId="49" xfId="0" applyNumberFormat="1" applyFont="1" applyFill="1" applyBorder="1" applyAlignment="1" applyProtection="1">
      <alignment vertical="center"/>
      <protection locked="0"/>
    </xf>
    <xf numFmtId="2" fontId="5" fillId="0" borderId="50" xfId="0" applyNumberFormat="1" applyFont="1" applyBorder="1" applyAlignment="1" applyProtection="1">
      <alignment vertical="center"/>
      <protection/>
    </xf>
    <xf numFmtId="2" fontId="5" fillId="0" borderId="51" xfId="0" applyNumberFormat="1" applyFont="1" applyBorder="1" applyAlignment="1" applyProtection="1">
      <alignment vertical="center"/>
      <protection/>
    </xf>
    <xf numFmtId="2" fontId="5" fillId="0" borderId="52" xfId="0" applyNumberFormat="1" applyFont="1" applyBorder="1" applyAlignment="1" applyProtection="1">
      <alignment vertical="center"/>
      <protection/>
    </xf>
    <xf numFmtId="4" fontId="9" fillId="34" borderId="44" xfId="0" applyNumberFormat="1" applyFont="1" applyFill="1" applyBorder="1" applyAlignment="1" applyProtection="1">
      <alignment horizontal="center" vertical="center"/>
      <protection locked="0"/>
    </xf>
    <xf numFmtId="4" fontId="9" fillId="34" borderId="45" xfId="0" applyNumberFormat="1" applyFont="1" applyFill="1" applyBorder="1" applyAlignment="1" applyProtection="1">
      <alignment horizontal="center" vertical="center"/>
      <protection locked="0"/>
    </xf>
    <xf numFmtId="4" fontId="9" fillId="34" borderId="46" xfId="0" applyNumberFormat="1" applyFont="1" applyFill="1" applyBorder="1" applyAlignment="1" applyProtection="1">
      <alignment horizontal="center" vertical="center"/>
      <protection locked="0"/>
    </xf>
    <xf numFmtId="4" fontId="9" fillId="34" borderId="47" xfId="0" applyNumberFormat="1" applyFont="1" applyFill="1" applyBorder="1" applyAlignment="1" applyProtection="1">
      <alignment horizontal="center" vertical="center"/>
      <protection locked="0"/>
    </xf>
    <xf numFmtId="4" fontId="9" fillId="34" borderId="48" xfId="0" applyNumberFormat="1" applyFont="1" applyFill="1" applyBorder="1" applyAlignment="1" applyProtection="1">
      <alignment horizontal="center" vertical="center"/>
      <protection locked="0"/>
    </xf>
    <xf numFmtId="4" fontId="9" fillId="34" borderId="49" xfId="0" applyNumberFormat="1" applyFont="1" applyFill="1" applyBorder="1" applyAlignment="1" applyProtection="1">
      <alignment horizontal="center" vertical="center"/>
      <protection locked="0"/>
    </xf>
    <xf numFmtId="0" fontId="0" fillId="0" borderId="0" xfId="0" applyBorder="1" applyAlignment="1">
      <alignment vertical="center" wrapText="1"/>
    </xf>
    <xf numFmtId="177" fontId="9" fillId="0" borderId="0" xfId="0" applyNumberFormat="1" applyFont="1" applyFill="1" applyBorder="1" applyAlignment="1" applyProtection="1">
      <alignment horizontal="center" vertical="center"/>
      <protection locked="0"/>
    </xf>
    <xf numFmtId="0" fontId="20"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5" fillId="0" borderId="1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locked="0"/>
    </xf>
    <xf numFmtId="180" fontId="9" fillId="34" borderId="14" xfId="0" applyNumberFormat="1" applyFont="1" applyFill="1" applyBorder="1" applyAlignment="1" applyProtection="1">
      <alignment/>
      <protection locked="0"/>
    </xf>
    <xf numFmtId="180" fontId="9" fillId="34" borderId="12" xfId="0" applyNumberFormat="1" applyFont="1" applyFill="1" applyBorder="1" applyAlignment="1" applyProtection="1">
      <alignment/>
      <protection locked="0"/>
    </xf>
    <xf numFmtId="180" fontId="9" fillId="34" borderId="16" xfId="0" applyNumberFormat="1" applyFont="1" applyFill="1" applyBorder="1" applyAlignment="1" applyProtection="1">
      <alignment/>
      <protection locked="0"/>
    </xf>
    <xf numFmtId="0" fontId="1" fillId="33" borderId="18" xfId="0" applyFont="1" applyFill="1" applyBorder="1" applyAlignment="1" applyProtection="1">
      <alignment vertical="center"/>
      <protection/>
    </xf>
    <xf numFmtId="0" fontId="0" fillId="33" borderId="11" xfId="0" applyFill="1" applyBorder="1" applyAlignment="1" applyProtection="1">
      <alignment vertical="center"/>
      <protection/>
    </xf>
    <xf numFmtId="10" fontId="5" fillId="34" borderId="0" xfId="60" applyNumberFormat="1" applyFont="1" applyFill="1" applyBorder="1" applyAlignment="1" applyProtection="1">
      <alignment horizontal="left" vertical="center"/>
      <protection locked="0"/>
    </xf>
    <xf numFmtId="10" fontId="0" fillId="33" borderId="10" xfId="0" applyNumberFormat="1" applyFill="1" applyBorder="1" applyAlignment="1" applyProtection="1">
      <alignment vertical="center"/>
      <protection/>
    </xf>
    <xf numFmtId="175" fontId="0" fillId="34" borderId="10" xfId="42" applyFont="1" applyFill="1" applyBorder="1" applyAlignment="1" applyProtection="1">
      <alignment vertical="center"/>
      <protection locked="0"/>
    </xf>
    <xf numFmtId="175" fontId="5" fillId="0" borderId="52" xfId="42" applyFont="1" applyBorder="1" applyAlignment="1" applyProtection="1">
      <alignment vertical="center"/>
      <protection/>
    </xf>
    <xf numFmtId="175" fontId="5" fillId="0" borderId="50" xfId="42" applyFont="1" applyBorder="1" applyAlignment="1" applyProtection="1">
      <alignment vertical="center"/>
      <protection/>
    </xf>
    <xf numFmtId="0" fontId="6" fillId="0" borderId="0" xfId="0" applyFont="1" applyBorder="1" applyAlignment="1">
      <alignment vertical="center" wrapText="1"/>
    </xf>
    <xf numFmtId="0" fontId="11" fillId="0" borderId="18" xfId="0" applyFont="1" applyBorder="1" applyAlignment="1" applyProtection="1">
      <alignment vertical="center"/>
      <protection/>
    </xf>
    <xf numFmtId="4" fontId="5" fillId="0" borderId="0" xfId="0" applyNumberFormat="1" applyFont="1" applyBorder="1" applyAlignment="1" applyProtection="1">
      <alignment vertical="center"/>
      <protection/>
    </xf>
    <xf numFmtId="0" fontId="17" fillId="0" borderId="0" xfId="0" applyFont="1" applyFill="1" applyAlignment="1" applyProtection="1">
      <alignment horizontal="left"/>
      <protection/>
    </xf>
    <xf numFmtId="0" fontId="5" fillId="0" borderId="0" xfId="0" applyFont="1" applyAlignment="1" applyProtection="1">
      <alignment horizontal="center" vertical="center"/>
      <protection/>
    </xf>
    <xf numFmtId="177" fontId="9" fillId="34" borderId="10" xfId="0" applyNumberFormat="1" applyFont="1" applyFill="1" applyBorder="1" applyAlignment="1" applyProtection="1">
      <alignment horizontal="center" vertical="center"/>
      <protection locked="0"/>
    </xf>
    <xf numFmtId="0" fontId="27" fillId="0" borderId="0" xfId="0" applyFont="1" applyAlignment="1" applyProtection="1">
      <alignment vertical="center"/>
      <protection/>
    </xf>
    <xf numFmtId="0" fontId="30" fillId="0" borderId="0" xfId="57" applyFont="1" applyAlignment="1">
      <alignment vertical="center"/>
      <protection/>
    </xf>
    <xf numFmtId="0" fontId="30" fillId="0" borderId="0" xfId="57" applyFont="1" applyAlignment="1" quotePrefix="1">
      <alignment horizontal="left" vertical="center"/>
      <protection/>
    </xf>
    <xf numFmtId="0" fontId="31" fillId="0" borderId="0" xfId="57" applyFont="1" applyAlignment="1">
      <alignment vertical="center"/>
      <protection/>
    </xf>
    <xf numFmtId="0" fontId="30" fillId="35" borderId="19" xfId="57" applyFont="1" applyFill="1" applyBorder="1" applyAlignment="1">
      <alignment vertical="center"/>
      <protection/>
    </xf>
    <xf numFmtId="0" fontId="30" fillId="35" borderId="22" xfId="57" applyFont="1" applyFill="1" applyBorder="1" applyAlignment="1">
      <alignment vertical="center"/>
      <protection/>
    </xf>
    <xf numFmtId="0" fontId="31" fillId="35" borderId="14" xfId="57" applyFont="1" applyFill="1" applyBorder="1" applyAlignment="1">
      <alignment vertical="center"/>
      <protection/>
    </xf>
    <xf numFmtId="0" fontId="31" fillId="0" borderId="53" xfId="57" applyFont="1" applyBorder="1" applyAlignment="1" quotePrefix="1">
      <alignment horizontal="left" vertical="center" indent="1"/>
      <protection/>
    </xf>
    <xf numFmtId="0" fontId="31" fillId="0" borderId="0" xfId="57" applyFont="1" applyBorder="1" applyAlignment="1" quotePrefix="1">
      <alignment horizontal="left" vertical="center"/>
      <protection/>
    </xf>
    <xf numFmtId="0" fontId="31" fillId="0" borderId="0" xfId="57" applyFont="1" applyBorder="1" applyAlignment="1">
      <alignment vertical="center"/>
      <protection/>
    </xf>
    <xf numFmtId="0" fontId="30" fillId="0" borderId="0" xfId="57" applyFont="1" applyBorder="1" applyAlignment="1" quotePrefix="1">
      <alignment horizontal="left" vertical="center"/>
      <protection/>
    </xf>
    <xf numFmtId="0" fontId="31" fillId="0" borderId="54" xfId="57" applyFont="1" applyBorder="1" applyAlignment="1">
      <alignment vertical="center"/>
      <protection/>
    </xf>
    <xf numFmtId="0" fontId="31" fillId="0" borderId="53" xfId="57" applyFont="1" applyBorder="1" applyAlignment="1">
      <alignment horizontal="left" vertical="center" indent="1"/>
      <protection/>
    </xf>
    <xf numFmtId="0" fontId="30" fillId="0" borderId="18" xfId="57" applyFont="1" applyBorder="1" applyAlignment="1" quotePrefix="1">
      <alignment horizontal="left" vertical="center" indent="1"/>
      <protection/>
    </xf>
    <xf numFmtId="0" fontId="31" fillId="0" borderId="41" xfId="57" applyFont="1" applyBorder="1" applyAlignment="1" quotePrefix="1">
      <alignment horizontal="left" vertical="center"/>
      <protection/>
    </xf>
    <xf numFmtId="0" fontId="31" fillId="0" borderId="41" xfId="57" applyFont="1" applyBorder="1" applyAlignment="1">
      <alignment vertical="center"/>
      <protection/>
    </xf>
    <xf numFmtId="0" fontId="31" fillId="0" borderId="0" xfId="57" applyFont="1" applyBorder="1" applyAlignment="1">
      <alignment horizontal="centerContinuous" vertical="center"/>
      <protection/>
    </xf>
    <xf numFmtId="3" fontId="31" fillId="0" borderId="26" xfId="57" applyNumberFormat="1" applyFont="1" applyFill="1" applyBorder="1" applyAlignment="1">
      <alignment horizontal="right" vertical="center" indent="1"/>
      <protection/>
    </xf>
    <xf numFmtId="0" fontId="30" fillId="0" borderId="41" xfId="57" applyFont="1" applyBorder="1" applyAlignment="1" quotePrefix="1">
      <alignment horizontal="left" vertical="center"/>
      <protection/>
    </xf>
    <xf numFmtId="0" fontId="30" fillId="0" borderId="11" xfId="57" applyFont="1" applyBorder="1" applyAlignment="1">
      <alignment vertical="center"/>
      <protection/>
    </xf>
    <xf numFmtId="3" fontId="30" fillId="0" borderId="10" xfId="57" applyNumberFormat="1" applyFont="1" applyFill="1" applyBorder="1" applyAlignment="1">
      <alignment horizontal="right" vertical="center" indent="1"/>
      <protection/>
    </xf>
    <xf numFmtId="0" fontId="30" fillId="0" borderId="18" xfId="57" applyFont="1" applyBorder="1" applyAlignment="1">
      <alignment horizontal="left" vertical="center" indent="1"/>
      <protection/>
    </xf>
    <xf numFmtId="0" fontId="30" fillId="0" borderId="18" xfId="57" applyFont="1" applyBorder="1" applyAlignment="1" quotePrefix="1">
      <alignment horizontal="left" vertical="center"/>
      <protection/>
    </xf>
    <xf numFmtId="0" fontId="30" fillId="0" borderId="0" xfId="57" applyFont="1" applyBorder="1" applyAlignment="1">
      <alignment horizontal="left" vertical="center"/>
      <protection/>
    </xf>
    <xf numFmtId="175" fontId="31" fillId="0" borderId="55" xfId="42" applyFont="1" applyBorder="1" applyAlignment="1">
      <alignment horizontal="right" vertical="center" indent="1"/>
    </xf>
    <xf numFmtId="9" fontId="31" fillId="0" borderId="55" xfId="60" applyFont="1" applyBorder="1" applyAlignment="1">
      <alignment horizontal="right" vertical="center" indent="1"/>
    </xf>
    <xf numFmtId="0" fontId="30" fillId="0" borderId="0" xfId="57" applyFont="1" applyBorder="1" applyAlignment="1">
      <alignment vertical="center"/>
      <protection/>
    </xf>
    <xf numFmtId="0" fontId="30" fillId="0" borderId="0" xfId="57" applyFont="1" applyBorder="1" applyAlignment="1">
      <alignment horizontal="right" vertical="center"/>
      <protection/>
    </xf>
    <xf numFmtId="0" fontId="32" fillId="0" borderId="0" xfId="57" applyFont="1" applyAlignment="1">
      <alignment vertical="center"/>
      <protection/>
    </xf>
    <xf numFmtId="0" fontId="31" fillId="0" borderId="0" xfId="57" applyFont="1" applyAlignment="1">
      <alignment vertical="center" wrapText="1"/>
      <protection/>
    </xf>
    <xf numFmtId="2" fontId="31" fillId="0" borderId="55" xfId="57" applyNumberFormat="1" applyFont="1" applyFill="1" applyBorder="1" applyAlignment="1">
      <alignment horizontal="right" vertical="center" indent="1"/>
      <protection/>
    </xf>
    <xf numFmtId="3" fontId="31" fillId="34" borderId="55" xfId="57" applyNumberFormat="1" applyFont="1" applyFill="1" applyBorder="1" applyAlignment="1" applyProtection="1">
      <alignment horizontal="right" vertical="center" indent="1"/>
      <protection locked="0"/>
    </xf>
    <xf numFmtId="4" fontId="31" fillId="34" borderId="55" xfId="57" applyNumberFormat="1" applyFont="1" applyFill="1" applyBorder="1" applyAlignment="1" applyProtection="1">
      <alignment horizontal="right" vertical="center" indent="1"/>
      <protection locked="0"/>
    </xf>
    <xf numFmtId="0" fontId="1" fillId="0" borderId="0" xfId="0" applyFont="1" applyFill="1" applyBorder="1" applyAlignment="1" applyProtection="1">
      <alignment horizontal="right" vertical="center"/>
      <protection/>
    </xf>
    <xf numFmtId="3" fontId="0" fillId="0" borderId="0" xfId="0" applyNumberForma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33" fillId="0" borderId="0" xfId="57" applyFont="1" applyAlignment="1">
      <alignment vertical="center"/>
      <protection/>
    </xf>
    <xf numFmtId="0" fontId="30" fillId="35" borderId="18" xfId="57" applyFont="1" applyFill="1" applyBorder="1" applyAlignment="1" quotePrefix="1">
      <alignment horizontal="center" vertical="center" wrapText="1"/>
      <protection/>
    </xf>
    <xf numFmtId="0" fontId="30" fillId="35" borderId="18" xfId="57" applyFont="1" applyFill="1" applyBorder="1" applyAlignment="1" quotePrefix="1">
      <alignment horizontal="center" vertical="center"/>
      <protection/>
    </xf>
    <xf numFmtId="0" fontId="30" fillId="35" borderId="10" xfId="57" applyFont="1" applyFill="1" applyBorder="1" applyAlignment="1" quotePrefix="1">
      <alignment horizontal="center" vertical="center" wrapText="1"/>
      <protection/>
    </xf>
    <xf numFmtId="0" fontId="30" fillId="35" borderId="41" xfId="57" applyFont="1" applyFill="1" applyBorder="1" applyAlignment="1">
      <alignment horizontal="center" vertical="center"/>
      <protection/>
    </xf>
    <xf numFmtId="0" fontId="30" fillId="35" borderId="11" xfId="57" applyFont="1" applyFill="1" applyBorder="1" applyAlignment="1">
      <alignment horizontal="center" vertical="center" wrapText="1"/>
      <protection/>
    </xf>
    <xf numFmtId="0" fontId="30" fillId="35" borderId="10" xfId="57" applyFont="1" applyFill="1" applyBorder="1" applyAlignment="1">
      <alignment horizontal="center" vertical="center" wrapText="1"/>
      <protection/>
    </xf>
    <xf numFmtId="4" fontId="19" fillId="0" borderId="16" xfId="0" applyNumberFormat="1" applyFont="1" applyBorder="1" applyAlignment="1" applyProtection="1">
      <alignment vertical="center"/>
      <protection/>
    </xf>
    <xf numFmtId="0" fontId="20" fillId="0" borderId="0" xfId="0" applyFont="1" applyAlignment="1" applyProtection="1">
      <alignment vertical="center"/>
      <protection/>
    </xf>
    <xf numFmtId="0" fontId="20" fillId="38" borderId="0" xfId="0" applyFont="1" applyFill="1" applyAlignment="1" applyProtection="1">
      <alignment horizontal="centerContinuous" vertical="center"/>
      <protection/>
    </xf>
    <xf numFmtId="0" fontId="0" fillId="38" borderId="0" xfId="0" applyFont="1" applyFill="1" applyAlignment="1" applyProtection="1">
      <alignment horizontal="centerContinuous" vertical="center"/>
      <protection/>
    </xf>
    <xf numFmtId="3" fontId="31" fillId="0" borderId="55" xfId="57" applyNumberFormat="1" applyFont="1" applyFill="1" applyBorder="1" applyAlignment="1" applyProtection="1">
      <alignment horizontal="right" vertical="center" indent="1"/>
      <protection/>
    </xf>
    <xf numFmtId="3" fontId="31" fillId="0" borderId="10" xfId="57" applyNumberFormat="1" applyFont="1" applyFill="1" applyBorder="1" applyAlignment="1" applyProtection="1">
      <alignment horizontal="right" vertical="center" indent="1"/>
      <protection/>
    </xf>
    <xf numFmtId="0" fontId="31" fillId="34" borderId="55" xfId="57" applyFont="1" applyFill="1" applyBorder="1" applyAlignment="1" applyProtection="1">
      <alignment horizontal="left" vertical="center"/>
      <protection locked="0"/>
    </xf>
    <xf numFmtId="175" fontId="31" fillId="34" borderId="55" xfId="42" applyFont="1" applyFill="1" applyBorder="1" applyAlignment="1" applyProtection="1">
      <alignment horizontal="right" vertical="center" indent="1"/>
      <protection locked="0"/>
    </xf>
    <xf numFmtId="14" fontId="9" fillId="34" borderId="12" xfId="0" applyNumberFormat="1" applyFont="1" applyFill="1" applyBorder="1" applyAlignment="1" applyProtection="1">
      <alignment horizontal="right"/>
      <protection locked="0"/>
    </xf>
    <xf numFmtId="14" fontId="9" fillId="34" borderId="20" xfId="0" applyNumberFormat="1" applyFont="1" applyFill="1" applyBorder="1" applyAlignment="1" applyProtection="1">
      <alignment horizontal="right"/>
      <protection locked="0"/>
    </xf>
    <xf numFmtId="4" fontId="10" fillId="34" borderId="12" xfId="0" applyNumberFormat="1" applyFont="1" applyFill="1" applyBorder="1" applyAlignment="1" applyProtection="1">
      <alignment vertical="center"/>
      <protection locked="0"/>
    </xf>
    <xf numFmtId="0" fontId="10" fillId="34" borderId="56" xfId="0" applyNumberFormat="1" applyFont="1" applyFill="1" applyBorder="1" applyAlignment="1" applyProtection="1">
      <alignment horizontal="left" vertical="center" wrapText="1"/>
      <protection locked="0"/>
    </xf>
    <xf numFmtId="4" fontId="10" fillId="34" borderId="57" xfId="0" applyNumberFormat="1" applyFont="1" applyFill="1" applyBorder="1" applyAlignment="1" applyProtection="1">
      <alignment vertical="center"/>
      <protection locked="0"/>
    </xf>
    <xf numFmtId="4" fontId="10" fillId="34" borderId="13" xfId="0" applyNumberFormat="1" applyFont="1" applyFill="1" applyBorder="1" applyAlignment="1" applyProtection="1">
      <alignment vertical="center"/>
      <protection locked="0"/>
    </xf>
    <xf numFmtId="0" fontId="10" fillId="34" borderId="14" xfId="0"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wrapText="1"/>
      <protection/>
    </xf>
    <xf numFmtId="0" fontId="1" fillId="0" borderId="18" xfId="0"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4" fontId="19" fillId="0" borderId="10" xfId="0" applyNumberFormat="1" applyFont="1" applyBorder="1" applyAlignment="1" applyProtection="1">
      <alignment vertical="center"/>
      <protection/>
    </xf>
    <xf numFmtId="0" fontId="10" fillId="1" borderId="10" xfId="0" applyFont="1" applyFill="1" applyBorder="1" applyAlignment="1" applyProtection="1">
      <alignment vertical="center"/>
      <protection/>
    </xf>
    <xf numFmtId="4" fontId="10" fillId="34" borderId="10" xfId="0" applyNumberFormat="1" applyFont="1" applyFill="1" applyBorder="1" applyAlignment="1" applyProtection="1">
      <alignment vertical="center"/>
      <protection locked="0"/>
    </xf>
    <xf numFmtId="4" fontId="10" fillId="0" borderId="10" xfId="0" applyNumberFormat="1" applyFont="1" applyFill="1" applyBorder="1" applyAlignment="1" applyProtection="1">
      <alignment vertical="center"/>
      <protection/>
    </xf>
    <xf numFmtId="0" fontId="5" fillId="38" borderId="25" xfId="0" applyFont="1" applyFill="1" applyBorder="1" applyAlignment="1" applyProtection="1">
      <alignment vertical="center"/>
      <protection/>
    </xf>
    <xf numFmtId="0" fontId="10" fillId="38" borderId="0" xfId="0" applyFont="1" applyFill="1" applyBorder="1" applyAlignment="1" applyProtection="1">
      <alignment vertical="center"/>
      <protection/>
    </xf>
    <xf numFmtId="4" fontId="5" fillId="0" borderId="58" xfId="0" applyNumberFormat="1" applyFont="1" applyBorder="1" applyAlignment="1" applyProtection="1">
      <alignment horizontal="right" vertical="center"/>
      <protection/>
    </xf>
    <xf numFmtId="4" fontId="10" fillId="0" borderId="59" xfId="0" applyNumberFormat="1" applyFont="1" applyFill="1" applyBorder="1" applyAlignment="1" applyProtection="1">
      <alignment vertical="center"/>
      <protection/>
    </xf>
    <xf numFmtId="4" fontId="10" fillId="0" borderId="10" xfId="0" applyNumberFormat="1" applyFont="1" applyBorder="1" applyAlignment="1" applyProtection="1">
      <alignment vertical="center"/>
      <protection/>
    </xf>
    <xf numFmtId="0" fontId="31" fillId="34" borderId="60" xfId="57" applyFont="1" applyFill="1" applyBorder="1" applyAlignment="1" applyProtection="1">
      <alignment horizontal="left" vertical="center"/>
      <protection locked="0"/>
    </xf>
    <xf numFmtId="175" fontId="31" fillId="34" borderId="60" xfId="42" applyFont="1" applyFill="1" applyBorder="1" applyAlignment="1" applyProtection="1">
      <alignment horizontal="right" vertical="center" indent="1"/>
      <protection locked="0"/>
    </xf>
    <xf numFmtId="9" fontId="31" fillId="0" borderId="60" xfId="60" applyFont="1" applyBorder="1" applyAlignment="1">
      <alignment horizontal="right" vertical="center" indent="1"/>
    </xf>
    <xf numFmtId="175" fontId="31" fillId="0" borderId="60" xfId="42" applyFont="1" applyBorder="1" applyAlignment="1">
      <alignment horizontal="right" vertical="center" indent="1"/>
    </xf>
    <xf numFmtId="2" fontId="31" fillId="0" borderId="60" xfId="57" applyNumberFormat="1" applyFont="1" applyFill="1" applyBorder="1" applyAlignment="1">
      <alignment horizontal="right" vertical="center" indent="1"/>
      <protection/>
    </xf>
    <xf numFmtId="9" fontId="16" fillId="0" borderId="0" xfId="60" applyFont="1" applyAlignment="1" applyProtection="1">
      <alignment/>
      <protection/>
    </xf>
    <xf numFmtId="9" fontId="21" fillId="0" borderId="0" xfId="60" applyFont="1" applyAlignment="1" applyProtection="1">
      <alignment vertical="center"/>
      <protection/>
    </xf>
    <xf numFmtId="179" fontId="9" fillId="0" borderId="0" xfId="0" applyNumberFormat="1" applyFont="1" applyFill="1" applyBorder="1" applyAlignment="1" applyProtection="1">
      <alignment horizontal="center" vertical="center"/>
      <protection locked="0"/>
    </xf>
    <xf numFmtId="0" fontId="10" fillId="0" borderId="0" xfId="0" applyFont="1" applyFill="1" applyAlignment="1" applyProtection="1">
      <alignment vertical="top" wrapText="1"/>
      <protection/>
    </xf>
    <xf numFmtId="0" fontId="9" fillId="0" borderId="0" xfId="0" applyNumberFormat="1" applyFont="1" applyFill="1" applyBorder="1" applyAlignment="1" applyProtection="1">
      <alignment horizontal="center" vertical="center"/>
      <protection locked="0"/>
    </xf>
    <xf numFmtId="0" fontId="10" fillId="0" borderId="0" xfId="0" applyFont="1" applyFill="1" applyAlignment="1" applyProtection="1">
      <alignment vertical="center" wrapText="1"/>
      <protection/>
    </xf>
    <xf numFmtId="1" fontId="9" fillId="0" borderId="0" xfId="0" applyNumberFormat="1" applyFont="1" applyFill="1" applyBorder="1" applyAlignment="1" applyProtection="1">
      <alignment horizontal="left" vertical="center"/>
      <protection locked="0"/>
    </xf>
    <xf numFmtId="9" fontId="5" fillId="34" borderId="10" xfId="0" applyNumberFormat="1" applyFont="1" applyFill="1" applyBorder="1" applyAlignment="1" applyProtection="1">
      <alignment horizontal="center" vertical="center"/>
      <protection locked="0"/>
    </xf>
    <xf numFmtId="0" fontId="5" fillId="0" borderId="41" xfId="0" applyFont="1" applyBorder="1" applyAlignment="1" applyProtection="1">
      <alignment vertical="center"/>
      <protection/>
    </xf>
    <xf numFmtId="0" fontId="1" fillId="0" borderId="41" xfId="0" applyFont="1" applyBorder="1" applyAlignment="1" applyProtection="1">
      <alignment vertical="center"/>
      <protection/>
    </xf>
    <xf numFmtId="0" fontId="18" fillId="0" borderId="0" xfId="0" applyFont="1" applyFill="1" applyBorder="1" applyAlignment="1" applyProtection="1">
      <alignment/>
      <protection/>
    </xf>
    <xf numFmtId="0" fontId="18" fillId="0" borderId="0" xfId="0" applyFont="1" applyFill="1" applyBorder="1" applyAlignment="1" applyProtection="1">
      <alignment/>
      <protection/>
    </xf>
    <xf numFmtId="0" fontId="18" fillId="0" borderId="0" xfId="0" applyFont="1" applyFill="1" applyBorder="1" applyAlignment="1" applyProtection="1">
      <alignment vertical="center"/>
      <protection/>
    </xf>
    <xf numFmtId="0" fontId="18" fillId="34" borderId="14" xfId="0" applyFont="1" applyFill="1" applyBorder="1" applyAlignment="1" applyProtection="1">
      <alignment horizontal="left" vertical="center"/>
      <protection locked="0"/>
    </xf>
    <xf numFmtId="177" fontId="11" fillId="0" borderId="16" xfId="0" applyNumberFormat="1" applyFont="1" applyFill="1" applyBorder="1" applyAlignment="1" applyProtection="1">
      <alignment horizontal="center" vertical="center"/>
      <protection locked="0"/>
    </xf>
    <xf numFmtId="0" fontId="9" fillId="34" borderId="20" xfId="0" applyNumberFormat="1" applyFont="1" applyFill="1" applyBorder="1" applyAlignment="1" applyProtection="1">
      <alignment horizontal="left"/>
      <protection locked="0"/>
    </xf>
    <xf numFmtId="14" fontId="9" fillId="34" borderId="14" xfId="0" applyNumberFormat="1" applyFont="1" applyFill="1" applyBorder="1" applyAlignment="1" applyProtection="1">
      <alignment horizontal="right"/>
      <protection locked="0"/>
    </xf>
    <xf numFmtId="0" fontId="9" fillId="34" borderId="13" xfId="0" applyNumberFormat="1" applyFont="1" applyFill="1" applyBorder="1" applyAlignment="1" applyProtection="1">
      <alignment horizontal="left"/>
      <protection locked="0"/>
    </xf>
    <xf numFmtId="0" fontId="9" fillId="34" borderId="18" xfId="0" applyNumberFormat="1" applyFont="1" applyFill="1" applyBorder="1" applyAlignment="1" applyProtection="1">
      <alignment horizontal="left"/>
      <protection locked="0"/>
    </xf>
    <xf numFmtId="0" fontId="9" fillId="34" borderId="11" xfId="0" applyNumberFormat="1" applyFont="1" applyFill="1" applyBorder="1" applyAlignment="1" applyProtection="1">
      <alignment horizontal="left"/>
      <protection locked="0"/>
    </xf>
    <xf numFmtId="0" fontId="9" fillId="34" borderId="41" xfId="0" applyNumberFormat="1" applyFont="1" applyFill="1" applyBorder="1" applyAlignment="1" applyProtection="1">
      <alignment horizontal="left"/>
      <protection locked="0"/>
    </xf>
    <xf numFmtId="0" fontId="34" fillId="38" borderId="30" xfId="0" applyFont="1" applyFill="1" applyBorder="1" applyAlignment="1" applyProtection="1">
      <alignment vertical="center" wrapText="1"/>
      <protection/>
    </xf>
    <xf numFmtId="0" fontId="1" fillId="0" borderId="31" xfId="0" applyFont="1" applyBorder="1" applyAlignment="1">
      <alignment wrapText="1"/>
    </xf>
    <xf numFmtId="0" fontId="1" fillId="0" borderId="61" xfId="0" applyFont="1" applyBorder="1" applyAlignment="1">
      <alignment wrapText="1"/>
    </xf>
    <xf numFmtId="0" fontId="5" fillId="38" borderId="30" xfId="0" applyFont="1" applyFill="1" applyBorder="1" applyAlignment="1" applyProtection="1">
      <alignment vertical="top" wrapText="1"/>
      <protection/>
    </xf>
    <xf numFmtId="0" fontId="0" fillId="0" borderId="31" xfId="0" applyBorder="1" applyAlignment="1">
      <alignment vertical="top" wrapText="1"/>
    </xf>
    <xf numFmtId="0" fontId="0" fillId="0" borderId="61" xfId="0" applyBorder="1" applyAlignment="1">
      <alignment vertical="top" wrapText="1"/>
    </xf>
    <xf numFmtId="0" fontId="20" fillId="0" borderId="0" xfId="0" applyFont="1" applyFill="1" applyAlignment="1" applyProtection="1">
      <alignment horizontal="center" vertical="center"/>
      <protection/>
    </xf>
    <xf numFmtId="0" fontId="11" fillId="0" borderId="62" xfId="0" applyFont="1" applyBorder="1" applyAlignment="1" applyProtection="1">
      <alignment horizontal="center" vertical="center" wrapText="1"/>
      <protection/>
    </xf>
    <xf numFmtId="0" fontId="11" fillId="0" borderId="63"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64"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9" fillId="34" borderId="65" xfId="0" applyFont="1" applyFill="1" applyBorder="1" applyAlignment="1" applyProtection="1">
      <alignment horizontal="center" vertical="center"/>
      <protection locked="0"/>
    </xf>
    <xf numFmtId="0" fontId="9" fillId="34" borderId="66" xfId="0" applyFont="1" applyFill="1" applyBorder="1" applyAlignment="1" applyProtection="1">
      <alignment horizontal="center" vertical="center"/>
      <protection locked="0"/>
    </xf>
    <xf numFmtId="0" fontId="9" fillId="34" borderId="67" xfId="0" applyFont="1" applyFill="1" applyBorder="1" applyAlignment="1" applyProtection="1">
      <alignment horizontal="center" vertical="center"/>
      <protection locked="0"/>
    </xf>
    <xf numFmtId="0" fontId="9" fillId="34" borderId="18" xfId="0" applyNumberFormat="1" applyFont="1" applyFill="1" applyBorder="1" applyAlignment="1" applyProtection="1">
      <alignment horizontal="center" vertical="center"/>
      <protection locked="0"/>
    </xf>
    <xf numFmtId="0" fontId="9" fillId="34" borderId="41" xfId="0" applyNumberFormat="1" applyFont="1" applyFill="1" applyBorder="1" applyAlignment="1" applyProtection="1">
      <alignment horizontal="center" vertical="center"/>
      <protection locked="0"/>
    </xf>
    <xf numFmtId="0" fontId="9" fillId="34" borderId="68" xfId="0" applyNumberFormat="1"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9" fillId="34" borderId="41" xfId="0" applyFont="1" applyFill="1" applyBorder="1" applyAlignment="1" applyProtection="1">
      <alignment horizontal="center" vertical="center"/>
      <protection locked="0"/>
    </xf>
    <xf numFmtId="0" fontId="9" fillId="34" borderId="68" xfId="0" applyFont="1" applyFill="1" applyBorder="1" applyAlignment="1" applyProtection="1">
      <alignment horizontal="center" vertical="center"/>
      <protection locked="0"/>
    </xf>
    <xf numFmtId="0" fontId="10" fillId="0" borderId="0" xfId="0" applyFont="1" applyAlignment="1" applyProtection="1">
      <alignment vertical="center"/>
      <protection/>
    </xf>
    <xf numFmtId="0" fontId="5" fillId="0" borderId="0" xfId="0" applyFont="1" applyFill="1" applyAlignment="1" applyProtection="1">
      <alignment horizontal="right" vertical="center"/>
      <protection/>
    </xf>
    <xf numFmtId="0" fontId="10" fillId="0" borderId="0" xfId="0" applyFont="1" applyFill="1" applyAlignment="1" applyProtection="1">
      <alignment horizontal="right" vertical="center"/>
      <protection/>
    </xf>
    <xf numFmtId="0" fontId="9" fillId="34" borderId="69" xfId="0" applyFont="1" applyFill="1" applyBorder="1" applyAlignment="1" applyProtection="1">
      <alignment horizontal="center" vertical="center"/>
      <protection locked="0"/>
    </xf>
    <xf numFmtId="0" fontId="9" fillId="34" borderId="70" xfId="0" applyFont="1" applyFill="1" applyBorder="1" applyAlignment="1" applyProtection="1">
      <alignment horizontal="center" vertical="center"/>
      <protection locked="0"/>
    </xf>
    <xf numFmtId="0" fontId="9" fillId="34" borderId="71" xfId="0" applyFont="1" applyFill="1" applyBorder="1" applyAlignment="1" applyProtection="1">
      <alignment horizontal="center" vertical="center"/>
      <protection locked="0"/>
    </xf>
    <xf numFmtId="0" fontId="10" fillId="0" borderId="0" xfId="0" applyFont="1" applyBorder="1" applyAlignment="1" applyProtection="1">
      <alignment vertical="center"/>
      <protection/>
    </xf>
    <xf numFmtId="0" fontId="18" fillId="34" borderId="19" xfId="0" applyFont="1" applyFill="1" applyBorder="1" applyAlignment="1" applyProtection="1">
      <alignment horizontal="left" vertical="center"/>
      <protection locked="0"/>
    </xf>
    <xf numFmtId="0" fontId="18" fillId="34" borderId="22" xfId="0" applyFont="1" applyFill="1" applyBorder="1" applyAlignment="1" applyProtection="1">
      <alignment horizontal="left" vertical="center"/>
      <protection locked="0"/>
    </xf>
    <xf numFmtId="0" fontId="18" fillId="34" borderId="15" xfId="0" applyFont="1" applyFill="1" applyBorder="1" applyAlignment="1" applyProtection="1">
      <alignment horizontal="left" vertical="center"/>
      <protection locked="0"/>
    </xf>
    <xf numFmtId="0" fontId="10" fillId="34" borderId="18" xfId="0" applyFont="1" applyFill="1" applyBorder="1" applyAlignment="1" applyProtection="1">
      <alignment horizontal="center" vertical="center"/>
      <protection locked="0"/>
    </xf>
    <xf numFmtId="0" fontId="10" fillId="34" borderId="41" xfId="0" applyFont="1" applyFill="1" applyBorder="1" applyAlignment="1" applyProtection="1">
      <alignment horizontal="center" vertical="center"/>
      <protection locked="0"/>
    </xf>
    <xf numFmtId="0" fontId="10" fillId="34" borderId="11" xfId="0" applyFont="1" applyFill="1" applyBorder="1" applyAlignment="1" applyProtection="1">
      <alignment horizontal="center" vertical="center"/>
      <protection locked="0"/>
    </xf>
    <xf numFmtId="0" fontId="22" fillId="38" borderId="19" xfId="0" applyFont="1" applyFill="1" applyBorder="1" applyAlignment="1" applyProtection="1">
      <alignment horizontal="center" vertical="center" wrapText="1"/>
      <protection/>
    </xf>
    <xf numFmtId="0" fontId="22" fillId="38" borderId="22" xfId="0" applyFont="1" applyFill="1" applyBorder="1" applyAlignment="1" applyProtection="1">
      <alignment horizontal="center" vertical="center" wrapText="1"/>
      <protection/>
    </xf>
    <xf numFmtId="0" fontId="22" fillId="38" borderId="15" xfId="0" applyFont="1" applyFill="1" applyBorder="1" applyAlignment="1" applyProtection="1">
      <alignment horizontal="center" vertical="center" wrapText="1"/>
      <protection/>
    </xf>
    <xf numFmtId="0" fontId="22" fillId="38" borderId="21" xfId="0" applyFont="1" applyFill="1" applyBorder="1" applyAlignment="1" applyProtection="1">
      <alignment horizontal="center" vertical="center" wrapText="1"/>
      <protection/>
    </xf>
    <xf numFmtId="0" fontId="22" fillId="38" borderId="72" xfId="0" applyFont="1" applyFill="1" applyBorder="1" applyAlignment="1" applyProtection="1">
      <alignment horizontal="center" vertical="center" wrapText="1"/>
      <protection/>
    </xf>
    <xf numFmtId="0" fontId="22" fillId="38" borderId="17" xfId="0" applyFont="1" applyFill="1" applyBorder="1" applyAlignment="1" applyProtection="1">
      <alignment horizontal="center" vertical="center" wrapText="1"/>
      <protection/>
    </xf>
    <xf numFmtId="0" fontId="10" fillId="34" borderId="56" xfId="0" applyNumberFormat="1" applyFont="1" applyFill="1" applyBorder="1" applyAlignment="1" applyProtection="1">
      <alignment horizontal="left" vertical="center" wrapText="1"/>
      <protection locked="0"/>
    </xf>
    <xf numFmtId="0" fontId="10" fillId="34" borderId="73" xfId="0" applyFont="1" applyFill="1" applyBorder="1" applyAlignment="1" applyProtection="1">
      <alignment horizontal="left" vertical="center"/>
      <protection locked="0"/>
    </xf>
    <xf numFmtId="0" fontId="1" fillId="0" borderId="0" xfId="0" applyFont="1" applyAlignment="1" applyProtection="1">
      <alignment horizontal="center" vertical="center" wrapText="1"/>
      <protection/>
    </xf>
    <xf numFmtId="0" fontId="19" fillId="0" borderId="0" xfId="0" applyFont="1" applyFill="1" applyAlignment="1" applyProtection="1">
      <alignment horizontal="left" vertical="center"/>
      <protection/>
    </xf>
    <xf numFmtId="0" fontId="18" fillId="0" borderId="0" xfId="0" applyFont="1" applyFill="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9" fillId="34" borderId="20" xfId="0" applyNumberFormat="1" applyFont="1" applyFill="1" applyBorder="1" applyAlignment="1" applyProtection="1">
      <alignment horizontal="left"/>
      <protection locked="0"/>
    </xf>
    <xf numFmtId="0" fontId="10" fillId="0" borderId="74" xfId="0" applyNumberFormat="1" applyFont="1" applyBorder="1" applyAlignment="1" applyProtection="1">
      <alignment horizontal="left"/>
      <protection locked="0"/>
    </xf>
    <xf numFmtId="0" fontId="10" fillId="0" borderId="13" xfId="0" applyNumberFormat="1" applyFont="1" applyBorder="1" applyAlignment="1" applyProtection="1">
      <alignment horizontal="left"/>
      <protection locked="0"/>
    </xf>
    <xf numFmtId="0" fontId="23" fillId="38" borderId="19" xfId="0" applyFont="1" applyFill="1" applyBorder="1" applyAlignment="1" applyProtection="1">
      <alignment vertical="center" wrapText="1"/>
      <protection/>
    </xf>
    <xf numFmtId="0" fontId="0" fillId="38" borderId="22" xfId="0" applyFont="1" applyFill="1" applyBorder="1" applyAlignment="1" applyProtection="1">
      <alignment vertical="center" wrapText="1"/>
      <protection/>
    </xf>
    <xf numFmtId="0" fontId="0" fillId="38" borderId="15" xfId="0" applyFont="1" applyFill="1" applyBorder="1" applyAlignment="1" applyProtection="1">
      <alignment vertical="center" wrapText="1"/>
      <protection/>
    </xf>
    <xf numFmtId="0" fontId="0" fillId="38" borderId="21" xfId="0" applyFont="1" applyFill="1" applyBorder="1" applyAlignment="1" applyProtection="1">
      <alignment vertical="center" wrapText="1"/>
      <protection/>
    </xf>
    <xf numFmtId="0" fontId="0" fillId="38" borderId="72" xfId="0" applyFont="1" applyFill="1" applyBorder="1" applyAlignment="1" applyProtection="1">
      <alignment vertical="center" wrapText="1"/>
      <protection/>
    </xf>
    <xf numFmtId="0" fontId="0" fillId="38" borderId="17" xfId="0" applyFont="1" applyFill="1" applyBorder="1" applyAlignment="1" applyProtection="1">
      <alignment vertical="center" wrapText="1"/>
      <protection/>
    </xf>
    <xf numFmtId="0" fontId="9" fillId="34" borderId="21" xfId="0" applyNumberFormat="1" applyFont="1" applyFill="1" applyBorder="1" applyAlignment="1" applyProtection="1">
      <alignment horizontal="left"/>
      <protection locked="0"/>
    </xf>
    <xf numFmtId="0" fontId="10" fillId="0" borderId="72" xfId="0" applyNumberFormat="1" applyFont="1" applyBorder="1" applyAlignment="1" applyProtection="1">
      <alignment horizontal="left"/>
      <protection locked="0"/>
    </xf>
    <xf numFmtId="0" fontId="10" fillId="0" borderId="17" xfId="0" applyNumberFormat="1" applyFont="1" applyBorder="1" applyAlignment="1" applyProtection="1">
      <alignment horizontal="left"/>
      <protection locked="0"/>
    </xf>
    <xf numFmtId="0" fontId="5" fillId="0" borderId="18"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9" fillId="34" borderId="19" xfId="0" applyNumberFormat="1" applyFont="1" applyFill="1" applyBorder="1" applyAlignment="1" applyProtection="1">
      <alignment horizontal="left"/>
      <protection locked="0"/>
    </xf>
    <xf numFmtId="0" fontId="10" fillId="0" borderId="22" xfId="0" applyNumberFormat="1" applyFont="1" applyBorder="1" applyAlignment="1" applyProtection="1">
      <alignment horizontal="left"/>
      <protection locked="0"/>
    </xf>
    <xf numFmtId="0" fontId="10" fillId="0" borderId="15" xfId="0" applyNumberFormat="1" applyFont="1" applyBorder="1" applyAlignment="1" applyProtection="1">
      <alignment horizontal="left"/>
      <protection locked="0"/>
    </xf>
    <xf numFmtId="0" fontId="0" fillId="0" borderId="0" xfId="0" applyAlignment="1" applyProtection="1">
      <alignment horizontal="left"/>
      <protection/>
    </xf>
    <xf numFmtId="0" fontId="5" fillId="0" borderId="18" xfId="0" applyFont="1" applyBorder="1" applyAlignment="1" applyProtection="1">
      <alignment horizontal="center" vertical="center" wrapText="1"/>
      <protection/>
    </xf>
    <xf numFmtId="0" fontId="10" fillId="0" borderId="41"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9" fillId="34" borderId="75" xfId="0" applyNumberFormat="1" applyFont="1" applyFill="1" applyBorder="1" applyAlignment="1" applyProtection="1">
      <alignment horizontal="left"/>
      <protection locked="0"/>
    </xf>
    <xf numFmtId="0" fontId="9" fillId="34" borderId="76" xfId="0" applyNumberFormat="1" applyFont="1" applyFill="1" applyBorder="1" applyAlignment="1" applyProtection="1">
      <alignment horizontal="left"/>
      <protection locked="0"/>
    </xf>
    <xf numFmtId="0" fontId="9" fillId="34" borderId="13" xfId="0" applyNumberFormat="1" applyFont="1" applyFill="1" applyBorder="1" applyAlignment="1" applyProtection="1">
      <alignment horizontal="left"/>
      <protection locked="0"/>
    </xf>
    <xf numFmtId="0" fontId="9" fillId="34" borderId="74" xfId="0" applyNumberFormat="1" applyFont="1" applyFill="1" applyBorder="1" applyAlignment="1" applyProtection="1">
      <alignment horizontal="left"/>
      <protection locked="0"/>
    </xf>
    <xf numFmtId="0" fontId="23" fillId="38" borderId="10" xfId="0" applyFont="1" applyFill="1" applyBorder="1" applyAlignment="1" applyProtection="1">
      <alignment vertical="center" wrapText="1"/>
      <protection/>
    </xf>
    <xf numFmtId="0" fontId="0" fillId="38" borderId="10" xfId="0" applyFont="1" applyFill="1" applyBorder="1" applyAlignment="1" applyProtection="1">
      <alignment vertical="center" wrapText="1"/>
      <protection/>
    </xf>
    <xf numFmtId="0" fontId="19" fillId="0" borderId="0" xfId="0" applyFont="1" applyFill="1" applyAlignment="1" applyProtection="1">
      <alignment horizontal="left"/>
      <protection/>
    </xf>
    <xf numFmtId="0" fontId="9" fillId="34" borderId="20" xfId="0" applyNumberFormat="1" applyFont="1" applyFill="1" applyBorder="1" applyAlignment="1" applyProtection="1">
      <alignment horizontal="right"/>
      <protection locked="0"/>
    </xf>
    <xf numFmtId="0" fontId="10" fillId="0" borderId="74" xfId="0" applyNumberFormat="1" applyFont="1" applyBorder="1" applyAlignment="1" applyProtection="1">
      <alignment horizontal="right"/>
      <protection locked="0"/>
    </xf>
    <xf numFmtId="0" fontId="10" fillId="0" borderId="13" xfId="0" applyNumberFormat="1" applyFont="1" applyBorder="1" applyAlignment="1" applyProtection="1">
      <alignment horizontal="right"/>
      <protection locked="0"/>
    </xf>
    <xf numFmtId="0" fontId="0" fillId="0" borderId="74" xfId="0" applyBorder="1" applyAlignment="1" applyProtection="1">
      <alignment horizontal="left"/>
      <protection locked="0"/>
    </xf>
    <xf numFmtId="0" fontId="0" fillId="0" borderId="13" xfId="0" applyBorder="1" applyAlignment="1" applyProtection="1">
      <alignment horizontal="left"/>
      <protection locked="0"/>
    </xf>
    <xf numFmtId="0" fontId="0" fillId="38" borderId="53" xfId="0" applyFont="1" applyFill="1" applyBorder="1" applyAlignment="1" applyProtection="1">
      <alignment vertical="center" wrapText="1"/>
      <protection/>
    </xf>
    <xf numFmtId="0" fontId="0" fillId="38" borderId="0" xfId="0" applyFont="1" applyFill="1" applyBorder="1" applyAlignment="1" applyProtection="1">
      <alignment vertical="center" wrapText="1"/>
      <protection/>
    </xf>
    <xf numFmtId="0" fontId="0" fillId="38" borderId="54" xfId="0" applyFont="1" applyFill="1" applyBorder="1" applyAlignment="1" applyProtection="1">
      <alignment vertical="center" wrapText="1"/>
      <protection/>
    </xf>
    <xf numFmtId="0" fontId="9" fillId="34" borderId="77" xfId="0" applyNumberFormat="1" applyFont="1" applyFill="1" applyBorder="1" applyAlignment="1" applyProtection="1">
      <alignment horizontal="left"/>
      <protection locked="0"/>
    </xf>
    <xf numFmtId="0" fontId="0" fillId="0" borderId="78" xfId="0" applyBorder="1" applyAlignment="1" applyProtection="1">
      <alignment horizontal="left"/>
      <protection locked="0"/>
    </xf>
    <xf numFmtId="0" fontId="0" fillId="0" borderId="79" xfId="0" applyBorder="1" applyAlignment="1" applyProtection="1">
      <alignment horizontal="left"/>
      <protection locked="0"/>
    </xf>
    <xf numFmtId="0" fontId="9" fillId="34" borderId="21" xfId="0" applyNumberFormat="1" applyFont="1" applyFill="1" applyBorder="1" applyAlignment="1" applyProtection="1">
      <alignment horizontal="right"/>
      <protection locked="0"/>
    </xf>
    <xf numFmtId="0" fontId="10" fillId="0" borderId="72" xfId="0" applyNumberFormat="1" applyFont="1" applyBorder="1" applyAlignment="1" applyProtection="1">
      <alignment horizontal="right"/>
      <protection locked="0"/>
    </xf>
    <xf numFmtId="0" fontId="10" fillId="0" borderId="17" xfId="0" applyNumberFormat="1" applyFont="1" applyBorder="1" applyAlignment="1" applyProtection="1">
      <alignment horizontal="right"/>
      <protection locked="0"/>
    </xf>
    <xf numFmtId="14" fontId="9" fillId="34" borderId="20" xfId="0" applyNumberFormat="1" applyFont="1" applyFill="1" applyBorder="1" applyAlignment="1" applyProtection="1">
      <alignment horizontal="right"/>
      <protection locked="0"/>
    </xf>
    <xf numFmtId="0" fontId="0" fillId="0" borderId="80" xfId="0" applyBorder="1" applyAlignment="1" applyProtection="1">
      <alignment horizontal="left"/>
      <protection locked="0"/>
    </xf>
    <xf numFmtId="0" fontId="0" fillId="0" borderId="76" xfId="0" applyBorder="1" applyAlignment="1" applyProtection="1">
      <alignment horizontal="left"/>
      <protection locked="0"/>
    </xf>
    <xf numFmtId="0" fontId="19" fillId="0" borderId="0" xfId="0" applyFont="1" applyFill="1" applyAlignment="1" applyProtection="1">
      <alignment horizontal="left"/>
      <protection/>
    </xf>
    <xf numFmtId="14" fontId="8" fillId="35" borderId="41" xfId="0" applyNumberFormat="1" applyFont="1" applyFill="1" applyBorder="1" applyAlignment="1" applyProtection="1">
      <alignment/>
      <protection/>
    </xf>
    <xf numFmtId="0" fontId="0" fillId="35" borderId="41" xfId="0" applyNumberFormat="1" applyFill="1" applyBorder="1" applyAlignment="1" applyProtection="1">
      <alignment/>
      <protection/>
    </xf>
    <xf numFmtId="4" fontId="8" fillId="35" borderId="18" xfId="0" applyNumberFormat="1" applyFont="1" applyFill="1" applyBorder="1" applyAlignment="1" applyProtection="1">
      <alignment/>
      <protection/>
    </xf>
    <xf numFmtId="0" fontId="0" fillId="35" borderId="41" xfId="0" applyFill="1" applyBorder="1" applyAlignment="1" applyProtection="1">
      <alignment/>
      <protection/>
    </xf>
    <xf numFmtId="0" fontId="0" fillId="0" borderId="41" xfId="0" applyBorder="1" applyAlignment="1" applyProtection="1">
      <alignment/>
      <protection/>
    </xf>
    <xf numFmtId="0" fontId="9" fillId="34" borderId="19" xfId="0" applyNumberFormat="1" applyFont="1" applyFill="1" applyBorder="1" applyAlignment="1" applyProtection="1">
      <alignment horizontal="right"/>
      <protection locked="0"/>
    </xf>
    <xf numFmtId="0" fontId="10" fillId="0" borderId="22" xfId="0" applyNumberFormat="1" applyFont="1" applyBorder="1" applyAlignment="1" applyProtection="1">
      <alignment horizontal="right"/>
      <protection locked="0"/>
    </xf>
    <xf numFmtId="0" fontId="10" fillId="0" borderId="15" xfId="0" applyNumberFormat="1" applyFont="1" applyBorder="1" applyAlignment="1" applyProtection="1">
      <alignment horizontal="right"/>
      <protection locked="0"/>
    </xf>
    <xf numFmtId="4" fontId="9" fillId="34" borderId="20" xfId="0" applyNumberFormat="1" applyFont="1" applyFill="1" applyBorder="1" applyAlignment="1" applyProtection="1">
      <alignment horizontal="left"/>
      <protection locked="0"/>
    </xf>
    <xf numFmtId="0" fontId="10" fillId="0" borderId="74" xfId="0" applyFont="1" applyBorder="1" applyAlignment="1" applyProtection="1">
      <alignment horizontal="left"/>
      <protection locked="0"/>
    </xf>
    <xf numFmtId="0" fontId="10" fillId="0" borderId="13" xfId="0" applyFont="1" applyBorder="1" applyAlignment="1" applyProtection="1">
      <alignment horizontal="left"/>
      <protection locked="0"/>
    </xf>
    <xf numFmtId="176" fontId="9" fillId="34" borderId="20" xfId="0" applyNumberFormat="1" applyFont="1" applyFill="1" applyBorder="1" applyAlignment="1" applyProtection="1">
      <alignment horizontal="left"/>
      <protection locked="0"/>
    </xf>
    <xf numFmtId="4" fontId="9" fillId="34" borderId="74" xfId="0" applyNumberFormat="1" applyFont="1" applyFill="1" applyBorder="1" applyAlignment="1" applyProtection="1">
      <alignment horizontal="left"/>
      <protection locked="0"/>
    </xf>
    <xf numFmtId="4" fontId="9" fillId="34" borderId="13" xfId="0" applyNumberFormat="1" applyFont="1" applyFill="1" applyBorder="1" applyAlignment="1" applyProtection="1">
      <alignment horizontal="left"/>
      <protection locked="0"/>
    </xf>
    <xf numFmtId="4" fontId="9" fillId="34" borderId="21" xfId="0" applyNumberFormat="1" applyFont="1" applyFill="1" applyBorder="1" applyAlignment="1" applyProtection="1">
      <alignment horizontal="left"/>
      <protection locked="0"/>
    </xf>
    <xf numFmtId="0" fontId="10" fillId="0" borderId="72" xfId="0" applyFont="1" applyBorder="1" applyAlignment="1" applyProtection="1">
      <alignment horizontal="left"/>
      <protection locked="0"/>
    </xf>
    <xf numFmtId="0" fontId="10" fillId="0" borderId="17" xfId="0" applyFont="1" applyBorder="1" applyAlignment="1" applyProtection="1">
      <alignment horizontal="left"/>
      <protection locked="0"/>
    </xf>
    <xf numFmtId="176" fontId="9" fillId="34" borderId="19" xfId="0" applyNumberFormat="1" applyFont="1" applyFill="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15" xfId="0" applyFont="1" applyBorder="1" applyAlignment="1" applyProtection="1">
      <alignment horizontal="left"/>
      <protection locked="0"/>
    </xf>
    <xf numFmtId="176" fontId="9" fillId="34" borderId="77" xfId="0" applyNumberFormat="1" applyFont="1" applyFill="1" applyBorder="1" applyAlignment="1" applyProtection="1">
      <alignment horizontal="left"/>
      <protection locked="0"/>
    </xf>
    <xf numFmtId="4" fontId="9" fillId="34" borderId="19" xfId="0" applyNumberFormat="1" applyFont="1" applyFill="1" applyBorder="1" applyAlignment="1" applyProtection="1">
      <alignment horizontal="left"/>
      <protection locked="0"/>
    </xf>
    <xf numFmtId="0" fontId="14"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9" fillId="34" borderId="20" xfId="0" applyNumberFormat="1" applyFont="1" applyFill="1"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9" fillId="0" borderId="0" xfId="0" applyFont="1" applyFill="1" applyAlignment="1" applyProtection="1">
      <alignment horizontal="left" vertical="center"/>
      <protection/>
    </xf>
    <xf numFmtId="0" fontId="5" fillId="0" borderId="43"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0" fillId="0" borderId="72" xfId="0" applyFont="1" applyBorder="1" applyAlignment="1" applyProtection="1">
      <alignment horizontal="center" vertical="center"/>
      <protection/>
    </xf>
    <xf numFmtId="0" fontId="20" fillId="38" borderId="30" xfId="0" applyFont="1" applyFill="1" applyBorder="1" applyAlignment="1" applyProtection="1">
      <alignment horizontal="center" vertical="center"/>
      <protection/>
    </xf>
    <xf numFmtId="0" fontId="20" fillId="38" borderId="31" xfId="0" applyFont="1" applyFill="1" applyBorder="1" applyAlignment="1" applyProtection="1">
      <alignment horizontal="center" vertical="center"/>
      <protection/>
    </xf>
    <xf numFmtId="0" fontId="20" fillId="38" borderId="61" xfId="0" applyFont="1" applyFill="1" applyBorder="1" applyAlignment="1" applyProtection="1">
      <alignment horizontal="center" vertical="center"/>
      <protection/>
    </xf>
    <xf numFmtId="0" fontId="9" fillId="34" borderId="75" xfId="0" applyNumberFormat="1" applyFont="1" applyFill="1" applyBorder="1" applyAlignment="1" applyProtection="1">
      <alignment horizontal="left" vertical="center"/>
      <protection locked="0"/>
    </xf>
    <xf numFmtId="0" fontId="0" fillId="0" borderId="80"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1" fillId="0" borderId="10" xfId="0" applyFont="1" applyBorder="1" applyAlignment="1" applyProtection="1">
      <alignment horizontal="center" vertical="center"/>
      <protection/>
    </xf>
    <xf numFmtId="0" fontId="9" fillId="34" borderId="77" xfId="0" applyNumberFormat="1" applyFont="1" applyFill="1" applyBorder="1" applyAlignment="1" applyProtection="1">
      <alignment horizontal="left" vertical="center"/>
      <protection locked="0"/>
    </xf>
    <xf numFmtId="0" fontId="0" fillId="0" borderId="78"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20" fillId="38" borderId="18" xfId="0" applyFont="1" applyFill="1" applyBorder="1" applyAlignment="1" applyProtection="1">
      <alignment horizontal="center" vertical="center" wrapText="1"/>
      <protection/>
    </xf>
    <xf numFmtId="0" fontId="20" fillId="38" borderId="41" xfId="0" applyFont="1" applyFill="1" applyBorder="1" applyAlignment="1" applyProtection="1">
      <alignment horizontal="center" vertical="center" wrapText="1"/>
      <protection/>
    </xf>
    <xf numFmtId="0" fontId="20" fillId="38" borderId="11"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ersonnel  overhead rate calculation - helptable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219075</xdr:colOff>
      <xdr:row>56</xdr:row>
      <xdr:rowOff>104775</xdr:rowOff>
    </xdr:from>
    <xdr:to>
      <xdr:col>13</xdr:col>
      <xdr:colOff>581025</xdr:colOff>
      <xdr:row>66</xdr:row>
      <xdr:rowOff>95250</xdr:rowOff>
    </xdr:to>
    <xdr:sp fLocksText="0">
      <xdr:nvSpPr>
        <xdr:cNvPr id="1" name="Text Box 2"/>
        <xdr:cNvSpPr txBox="1">
          <a:spLocks noChangeArrowheads="1"/>
        </xdr:cNvSpPr>
      </xdr:nvSpPr>
      <xdr:spPr>
        <a:xfrm>
          <a:off x="447675" y="12544425"/>
          <a:ext cx="13039725" cy="16097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Arial"/>
              <a:ea typeface="Arial"/>
              <a:cs typeface="Arial"/>
            </a:rPr>
            <a:t>Instructions to complete the table: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Columns B, C, D, E and the cell "1st pre-financing received" should be completed by the coordinator when submitting the interim financial statement.
</a:t>
          </a:r>
          <a:r>
            <a:rPr lang="en-US" cap="none" sz="1200" b="0" i="0" u="none" baseline="0">
              <a:solidFill>
                <a:srgbClr val="000000"/>
              </a:solidFill>
              <a:latin typeface="Arial"/>
              <a:ea typeface="Arial"/>
              <a:cs typeface="Arial"/>
            </a:rPr>
            <a:t>The information in columns G, H, J and the cell "2nd pre-financing received" should be added to the existing information by the coordinator when submitting the final financial statement.
</a:t>
          </a:r>
          <a:r>
            <a:rPr lang="en-US" cap="none" sz="1200" b="0" i="0" u="none" baseline="0">
              <a:solidFill>
                <a:srgbClr val="000000"/>
              </a:solidFill>
              <a:latin typeface="Arial"/>
              <a:ea typeface="Arial"/>
              <a:cs typeface="Arial"/>
            </a:rPr>
            <a:t>The supporting documents (copies of bank statements) should be labelled and the label indicated in columns E and H for easy reference.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Column F:</a:t>
          </a:r>
          <a:r>
            <a:rPr lang="en-US" cap="none" sz="1200" b="0" i="0" u="none" baseline="0">
              <a:solidFill>
                <a:srgbClr val="000000"/>
              </a:solidFill>
              <a:latin typeface="Arial"/>
              <a:ea typeface="Arial"/>
              <a:cs typeface="Arial"/>
            </a:rPr>
            <a:t> The coordinator should report in this column the amount declared in Euro by each beneficiary (cell F30 of the summary worksheet) </a:t>
          </a:r>
          <a:r>
            <a:rPr lang="en-US" cap="none" sz="12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
</a:t>
          </a:r>
          <a:r>
            <a:rPr lang="en-US" cap="none" sz="1200" b="0" i="0" u="none" baseline="0">
              <a:solidFill>
                <a:srgbClr val="000000"/>
              </a:solidFill>
              <a:latin typeface="Arial"/>
              <a:ea typeface="Arial"/>
              <a:cs typeface="Arial"/>
            </a:rPr>
            <a:t>The coordinator should indicate in cell N45 the amount of interest earned, if any, on pre-financing received from the EACI.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A64"/>
  <sheetViews>
    <sheetView zoomScale="80" zoomScaleNormal="80" zoomScalePageLayoutView="0" workbookViewId="0" topLeftCell="A1">
      <selection activeCell="M14" sqref="M14"/>
    </sheetView>
  </sheetViews>
  <sheetFormatPr defaultColWidth="9.140625" defaultRowHeight="12.75"/>
  <cols>
    <col min="1" max="1" width="1.7109375" style="91" customWidth="1"/>
    <col min="2" max="2" width="27.421875" style="91" customWidth="1"/>
    <col min="3" max="3" width="20.7109375" style="91" customWidth="1"/>
    <col min="4" max="4" width="5.421875" style="91" customWidth="1"/>
    <col min="5" max="7" width="23.57421875" style="91" customWidth="1"/>
    <col min="8" max="8" width="9.140625" style="91" customWidth="1"/>
    <col min="9" max="10" width="0" style="91" hidden="1" customWidth="1"/>
    <col min="11" max="11" width="5.28125" style="91" hidden="1" customWidth="1"/>
    <col min="12" max="12" width="5.57421875" style="91" hidden="1" customWidth="1"/>
    <col min="13" max="21" width="0" style="91" hidden="1" customWidth="1"/>
    <col min="22" max="16384" width="9.140625" style="91" customWidth="1"/>
  </cols>
  <sheetData>
    <row r="1" spans="1:20" s="1" customFormat="1" ht="21.75" customHeight="1">
      <c r="A1" s="328" t="s">
        <v>148</v>
      </c>
      <c r="B1" s="328"/>
      <c r="C1" s="328"/>
      <c r="D1" s="328"/>
      <c r="E1" s="328"/>
      <c r="F1" s="328"/>
      <c r="G1" s="328"/>
      <c r="H1" s="206"/>
      <c r="I1" s="206"/>
      <c r="T1" s="301">
        <v>0.6</v>
      </c>
    </row>
    <row r="2" spans="2:20" ht="13.5" customHeight="1">
      <c r="B2" s="344"/>
      <c r="C2" s="344"/>
      <c r="D2" s="344"/>
      <c r="E2" s="344"/>
      <c r="F2" s="344"/>
      <c r="G2" s="344"/>
      <c r="T2" s="302">
        <v>0</v>
      </c>
    </row>
    <row r="3" ht="13.5" customHeight="1">
      <c r="AA3" s="226" t="s">
        <v>104</v>
      </c>
    </row>
    <row r="4" spans="2:27" ht="15">
      <c r="B4" s="92" t="s">
        <v>26</v>
      </c>
      <c r="C4" s="87">
        <v>41067</v>
      </c>
      <c r="D4" s="224" t="s">
        <v>0</v>
      </c>
      <c r="E4" s="87">
        <v>41614</v>
      </c>
      <c r="F4" s="92" t="s">
        <v>33</v>
      </c>
      <c r="G4" s="88"/>
      <c r="AA4" s="226"/>
    </row>
    <row r="5" spans="2:6" ht="10.5" customHeight="1">
      <c r="B5" s="92" t="s">
        <v>37</v>
      </c>
      <c r="F5" s="92"/>
    </row>
    <row r="6" spans="2:9" ht="12" customHeight="1">
      <c r="B6" s="92"/>
      <c r="I6" s="93"/>
    </row>
    <row r="7" spans="2:10" ht="21.75" customHeight="1">
      <c r="B7" s="92" t="s">
        <v>49</v>
      </c>
      <c r="C7" s="314" t="s">
        <v>170</v>
      </c>
      <c r="D7" s="94"/>
      <c r="E7" s="345" t="s">
        <v>126</v>
      </c>
      <c r="F7" s="346"/>
      <c r="G7" s="308">
        <v>0.6</v>
      </c>
      <c r="H7" s="207"/>
      <c r="I7" s="207"/>
      <c r="J7" s="207"/>
    </row>
    <row r="8" spans="2:7" ht="19.5" customHeight="1">
      <c r="B8" s="92" t="s">
        <v>55</v>
      </c>
      <c r="C8" s="351" t="s">
        <v>169</v>
      </c>
      <c r="D8" s="352"/>
      <c r="E8" s="352"/>
      <c r="F8" s="353"/>
      <c r="G8" s="261"/>
    </row>
    <row r="9" spans="2:7" ht="33.75" customHeight="1">
      <c r="B9" s="92" t="s">
        <v>48</v>
      </c>
      <c r="C9" s="354" t="s">
        <v>158</v>
      </c>
      <c r="D9" s="355"/>
      <c r="E9" s="355"/>
      <c r="F9" s="355"/>
      <c r="G9" s="356"/>
    </row>
    <row r="10" spans="2:7" ht="15.75" customHeight="1">
      <c r="B10" s="92"/>
      <c r="C10" s="95"/>
      <c r="E10" s="96" t="s">
        <v>103</v>
      </c>
      <c r="F10" s="315"/>
      <c r="G10" s="95"/>
    </row>
    <row r="11" spans="3:7" ht="15" customHeight="1">
      <c r="C11" s="95"/>
      <c r="E11" s="96" t="s">
        <v>141</v>
      </c>
      <c r="F11" s="225" t="s">
        <v>134</v>
      </c>
      <c r="G11" s="95"/>
    </row>
    <row r="12" spans="3:7" ht="6.75" customHeight="1" thickBot="1">
      <c r="C12" s="95"/>
      <c r="E12" s="96"/>
      <c r="F12" s="205"/>
      <c r="G12" s="95"/>
    </row>
    <row r="13" spans="2:11" ht="76.5" customHeight="1" thickBot="1">
      <c r="B13" s="325" t="s">
        <v>147</v>
      </c>
      <c r="C13" s="326"/>
      <c r="D13" s="326"/>
      <c r="E13" s="326"/>
      <c r="F13" s="326"/>
      <c r="G13" s="327"/>
      <c r="H13" s="204"/>
      <c r="K13" s="93"/>
    </row>
    <row r="14" spans="2:7" ht="15" thickBot="1">
      <c r="B14" s="350"/>
      <c r="C14" s="350"/>
      <c r="D14" s="350"/>
      <c r="E14" s="350"/>
      <c r="F14" s="350"/>
      <c r="G14" s="350"/>
    </row>
    <row r="15" spans="1:7" ht="14.25" customHeight="1">
      <c r="A15" s="95"/>
      <c r="B15" s="128" t="s">
        <v>74</v>
      </c>
      <c r="C15" s="129"/>
      <c r="D15" s="129"/>
      <c r="E15" s="335" t="s">
        <v>160</v>
      </c>
      <c r="F15" s="336"/>
      <c r="G15" s="337"/>
    </row>
    <row r="16" spans="1:7" ht="14.25" customHeight="1">
      <c r="A16" s="95"/>
      <c r="B16" s="130" t="s">
        <v>34</v>
      </c>
      <c r="C16" s="95"/>
      <c r="D16" s="95"/>
      <c r="E16" s="338">
        <v>38512361631</v>
      </c>
      <c r="F16" s="339"/>
      <c r="G16" s="340"/>
    </row>
    <row r="17" spans="1:7" ht="14.25" customHeight="1">
      <c r="A17" s="95"/>
      <c r="B17" s="130" t="s">
        <v>73</v>
      </c>
      <c r="C17" s="95"/>
      <c r="D17" s="95"/>
      <c r="E17" s="341">
        <v>38512361637</v>
      </c>
      <c r="F17" s="342"/>
      <c r="G17" s="343"/>
    </row>
    <row r="18" spans="1:7" ht="14.25" customHeight="1" thickBot="1">
      <c r="A18" s="95"/>
      <c r="B18" s="131" t="s">
        <v>81</v>
      </c>
      <c r="C18" s="132"/>
      <c r="D18" s="132"/>
      <c r="E18" s="347" t="s">
        <v>161</v>
      </c>
      <c r="F18" s="348"/>
      <c r="G18" s="349"/>
    </row>
    <row r="19" ht="15" thickBot="1">
      <c r="A19" s="95"/>
    </row>
    <row r="20" spans="1:7" ht="15" customHeight="1">
      <c r="A20" s="95"/>
      <c r="B20" s="111" t="s">
        <v>45</v>
      </c>
      <c r="C20" s="97"/>
      <c r="D20" s="97"/>
      <c r="E20" s="329" t="s">
        <v>138</v>
      </c>
      <c r="F20" s="329"/>
      <c r="G20" s="330"/>
    </row>
    <row r="21" spans="1:7" ht="45">
      <c r="A21" s="95"/>
      <c r="B21" s="100"/>
      <c r="C21" s="95"/>
      <c r="D21" s="95"/>
      <c r="E21" s="208" t="s">
        <v>84</v>
      </c>
      <c r="F21" s="107" t="s">
        <v>43</v>
      </c>
      <c r="G21" s="112" t="s">
        <v>44</v>
      </c>
    </row>
    <row r="22" spans="1:7" ht="15">
      <c r="A22" s="95"/>
      <c r="B22" s="100" t="s">
        <v>1</v>
      </c>
      <c r="C22" s="95"/>
      <c r="D22" s="95"/>
      <c r="E22" s="108"/>
      <c r="F22" s="103"/>
      <c r="G22" s="113"/>
    </row>
    <row r="23" spans="1:13" ht="14.25" customHeight="1">
      <c r="A23" s="95"/>
      <c r="B23" s="114" t="s">
        <v>36</v>
      </c>
      <c r="C23" s="95"/>
      <c r="D23" s="95"/>
      <c r="E23" s="289">
        <v>20088</v>
      </c>
      <c r="F23" s="290">
        <f>'1. Staff costs'!I52</f>
        <v>21188.22</v>
      </c>
      <c r="G23" s="290">
        <f>+E23-F23</f>
        <v>-1100.2200000000012</v>
      </c>
      <c r="L23" s="93" t="s">
        <v>133</v>
      </c>
      <c r="M23" s="93"/>
    </row>
    <row r="24" spans="1:13" ht="14.25" customHeight="1">
      <c r="A24" s="95"/>
      <c r="B24" s="114" t="s">
        <v>42</v>
      </c>
      <c r="C24" s="95"/>
      <c r="D24" s="95"/>
      <c r="E24" s="289">
        <v>0</v>
      </c>
      <c r="F24" s="290">
        <f>+'2. Subcontracting'!M52</f>
        <v>0</v>
      </c>
      <c r="G24" s="290">
        <f aca="true" t="shared" si="0" ref="G24:G39">+E24-F24</f>
        <v>0</v>
      </c>
      <c r="L24" s="93" t="s">
        <v>134</v>
      </c>
      <c r="M24" s="93"/>
    </row>
    <row r="25" spans="1:12" ht="14.25" customHeight="1">
      <c r="A25" s="95"/>
      <c r="B25" s="114" t="s">
        <v>82</v>
      </c>
      <c r="C25" s="95"/>
      <c r="D25" s="95"/>
      <c r="E25" s="289">
        <v>1578</v>
      </c>
      <c r="F25" s="290">
        <f>+'3. Travel &amp; Subsistence'!M112</f>
        <v>1862.27</v>
      </c>
      <c r="G25" s="290">
        <f t="shared" si="0"/>
        <v>-284.27</v>
      </c>
      <c r="L25" s="93"/>
    </row>
    <row r="26" spans="1:12" ht="14.25" customHeight="1">
      <c r="A26" s="95"/>
      <c r="B26" s="114" t="s">
        <v>83</v>
      </c>
      <c r="C26" s="95"/>
      <c r="D26" s="95"/>
      <c r="E26" s="289">
        <v>0</v>
      </c>
      <c r="F26" s="290">
        <f>+'4. Equipment'!Q43</f>
        <v>0</v>
      </c>
      <c r="G26" s="290">
        <f t="shared" si="0"/>
        <v>0</v>
      </c>
      <c r="L26" s="93"/>
    </row>
    <row r="27" spans="1:12" ht="14.25" customHeight="1">
      <c r="A27" s="95"/>
      <c r="B27" s="114" t="s">
        <v>88</v>
      </c>
      <c r="C27" s="95"/>
      <c r="D27" s="95"/>
      <c r="E27" s="289">
        <v>7925</v>
      </c>
      <c r="F27" s="290">
        <f>+'5. Other eligible direct costs'!M112</f>
        <v>6803.0599999999995</v>
      </c>
      <c r="G27" s="290">
        <f t="shared" si="0"/>
        <v>1121.9400000000005</v>
      </c>
      <c r="L27" s="93"/>
    </row>
    <row r="28" spans="1:12" ht="21" customHeight="1">
      <c r="A28" s="95"/>
      <c r="B28" s="98"/>
      <c r="C28" s="99" t="s">
        <v>2</v>
      </c>
      <c r="D28" s="95"/>
      <c r="E28" s="110">
        <f>SUM(E23:E27)</f>
        <v>29591</v>
      </c>
      <c r="F28" s="109">
        <f>SUM(F23:F27)</f>
        <v>29853.550000000003</v>
      </c>
      <c r="G28" s="116">
        <f t="shared" si="0"/>
        <v>-262.5500000000029</v>
      </c>
      <c r="L28" s="93"/>
    </row>
    <row r="29" spans="1:12" ht="15.75" thickBot="1">
      <c r="A29" s="95"/>
      <c r="B29" s="100" t="s">
        <v>89</v>
      </c>
      <c r="C29" s="95"/>
      <c r="D29" s="95"/>
      <c r="E29" s="177">
        <v>12053</v>
      </c>
      <c r="F29" s="104">
        <f>F23*$G$7</f>
        <v>12712.932</v>
      </c>
      <c r="G29" s="115">
        <f t="shared" si="0"/>
        <v>-659.9320000000007</v>
      </c>
      <c r="L29" s="93"/>
    </row>
    <row r="30" spans="1:12" ht="21.75" customHeight="1" thickBot="1">
      <c r="A30" s="95"/>
      <c r="B30" s="117"/>
      <c r="C30" s="118" t="s">
        <v>3</v>
      </c>
      <c r="D30" s="119"/>
      <c r="E30" s="120">
        <f>+E28+E29</f>
        <v>41644</v>
      </c>
      <c r="F30" s="120">
        <f>+F28+F29</f>
        <v>42566.482</v>
      </c>
      <c r="G30" s="121">
        <f t="shared" si="0"/>
        <v>-922.4820000000036</v>
      </c>
      <c r="L30" s="93"/>
    </row>
    <row r="31" spans="1:12" ht="14.25" customHeight="1" thickBot="1">
      <c r="A31" s="95"/>
      <c r="B31" s="95"/>
      <c r="C31" s="99"/>
      <c r="D31" s="95"/>
      <c r="E31" s="106"/>
      <c r="F31" s="106"/>
      <c r="G31" s="105"/>
      <c r="L31" s="93"/>
    </row>
    <row r="32" spans="1:12" ht="26.25" customHeight="1">
      <c r="A32" s="60"/>
      <c r="B32" s="123" t="s">
        <v>54</v>
      </c>
      <c r="C32" s="90"/>
      <c r="D32" s="90"/>
      <c r="E32" s="331"/>
      <c r="F32" s="331"/>
      <c r="G32" s="332"/>
      <c r="L32" s="93"/>
    </row>
    <row r="33" spans="1:12" ht="16.5" customHeight="1">
      <c r="A33" s="60"/>
      <c r="B33" s="125" t="s">
        <v>77</v>
      </c>
      <c r="C33" s="215">
        <v>0.9</v>
      </c>
      <c r="D33" s="95"/>
      <c r="E33" s="126"/>
      <c r="F33" s="126"/>
      <c r="G33" s="127"/>
      <c r="L33" s="93"/>
    </row>
    <row r="34" spans="1:12" ht="17.25" customHeight="1">
      <c r="A34" s="60"/>
      <c r="B34" s="291" t="s">
        <v>132</v>
      </c>
      <c r="C34" s="292"/>
      <c r="D34" s="95"/>
      <c r="E34" s="333" t="s">
        <v>41</v>
      </c>
      <c r="F34" s="333"/>
      <c r="G34" s="334"/>
      <c r="L34" s="93"/>
    </row>
    <row r="35" spans="1:12" ht="29.25" customHeight="1">
      <c r="A35" s="60"/>
      <c r="B35" s="100"/>
      <c r="C35" s="95"/>
      <c r="D35" s="95"/>
      <c r="E35" s="209" t="s">
        <v>85</v>
      </c>
      <c r="F35" s="107" t="s">
        <v>46</v>
      </c>
      <c r="G35" s="112" t="s">
        <v>44</v>
      </c>
      <c r="L35" s="93"/>
    </row>
    <row r="36" spans="1:12" ht="12.75" customHeight="1">
      <c r="A36" s="95"/>
      <c r="B36" s="100" t="s">
        <v>76</v>
      </c>
      <c r="C36" s="95"/>
      <c r="D36" s="95"/>
      <c r="E36" s="290">
        <f>E30*C33</f>
        <v>37479.6</v>
      </c>
      <c r="F36" s="295">
        <f>ROUND(F30*C33,2)</f>
        <v>38309.83</v>
      </c>
      <c r="G36" s="290">
        <f t="shared" si="0"/>
        <v>-830.2300000000032</v>
      </c>
      <c r="L36" s="93"/>
    </row>
    <row r="37" spans="1:12" ht="12.75" customHeight="1">
      <c r="A37" s="95"/>
      <c r="B37" s="98" t="s">
        <v>90</v>
      </c>
      <c r="C37" s="95"/>
      <c r="D37" s="95"/>
      <c r="E37" s="289"/>
      <c r="F37" s="295">
        <f>'6. Revenues'!J42</f>
        <v>0</v>
      </c>
      <c r="G37" s="290">
        <f t="shared" si="0"/>
        <v>0</v>
      </c>
      <c r="L37" s="93"/>
    </row>
    <row r="38" spans="1:12" ht="12.75" customHeight="1" thickBot="1">
      <c r="A38" s="95"/>
      <c r="B38" s="124" t="s">
        <v>38</v>
      </c>
      <c r="C38" s="95"/>
      <c r="D38" s="95"/>
      <c r="E38" s="290">
        <f>E30-E36-E37</f>
        <v>4164.4000000000015</v>
      </c>
      <c r="F38" s="295">
        <f>+F30-F36-F37</f>
        <v>4256.652000000002</v>
      </c>
      <c r="G38" s="290">
        <f t="shared" si="0"/>
        <v>-92.25200000000041</v>
      </c>
      <c r="L38" s="93"/>
    </row>
    <row r="39" spans="1:12" ht="21.75" customHeight="1" thickBot="1">
      <c r="A39" s="95"/>
      <c r="B39" s="122"/>
      <c r="C39" s="118" t="s">
        <v>3</v>
      </c>
      <c r="D39" s="119"/>
      <c r="E39" s="293">
        <f>SUM(E36:E38)</f>
        <v>41644</v>
      </c>
      <c r="F39" s="293">
        <f>SUM(F36:F38)</f>
        <v>42566.482</v>
      </c>
      <c r="G39" s="294">
        <f t="shared" si="0"/>
        <v>-922.4820000000036</v>
      </c>
      <c r="L39" s="93"/>
    </row>
    <row r="40" spans="1:12" ht="12.75" customHeight="1">
      <c r="A40" s="95"/>
      <c r="B40" s="95"/>
      <c r="C40" s="95"/>
      <c r="D40" s="95"/>
      <c r="E40" s="60"/>
      <c r="F40" s="60"/>
      <c r="G40" s="101"/>
      <c r="L40" s="93"/>
    </row>
    <row r="41" ht="14.25">
      <c r="L41" s="93"/>
    </row>
    <row r="42" spans="1:12" ht="15">
      <c r="A42" s="92" t="s">
        <v>51</v>
      </c>
      <c r="L42" s="93"/>
    </row>
    <row r="43" ht="6" customHeight="1"/>
    <row r="44" ht="14.25">
      <c r="A44" s="91" t="s">
        <v>8</v>
      </c>
    </row>
    <row r="45" spans="1:2" ht="14.25">
      <c r="A45" s="91" t="s">
        <v>9</v>
      </c>
      <c r="B45" s="91" t="s">
        <v>50</v>
      </c>
    </row>
    <row r="46" ht="14.25">
      <c r="B46" s="91" t="s">
        <v>10</v>
      </c>
    </row>
    <row r="47" spans="1:2" ht="14.25">
      <c r="A47" s="91" t="s">
        <v>9</v>
      </c>
      <c r="B47" s="91" t="s">
        <v>32</v>
      </c>
    </row>
    <row r="48" spans="1:2" ht="14.25">
      <c r="A48" s="91" t="s">
        <v>9</v>
      </c>
      <c r="B48" s="91" t="s">
        <v>91</v>
      </c>
    </row>
    <row r="49" spans="1:2" ht="14.25">
      <c r="A49" s="91" t="s">
        <v>9</v>
      </c>
      <c r="B49" s="91" t="s">
        <v>70</v>
      </c>
    </row>
    <row r="50" ht="14.25">
      <c r="B50" s="91" t="s">
        <v>92</v>
      </c>
    </row>
    <row r="51" ht="14.25">
      <c r="B51" s="91" t="s">
        <v>11</v>
      </c>
    </row>
    <row r="55" spans="2:7" ht="14.25">
      <c r="B55" s="91" t="s">
        <v>14</v>
      </c>
      <c r="C55" s="179" t="s">
        <v>172</v>
      </c>
      <c r="E55" s="94"/>
      <c r="F55" s="303"/>
      <c r="G55" s="94"/>
    </row>
    <row r="56" spans="5:7" ht="14.25">
      <c r="E56" s="94"/>
      <c r="F56" s="94"/>
      <c r="G56" s="94"/>
    </row>
    <row r="57" spans="2:7" ht="42.75">
      <c r="B57" s="102" t="s">
        <v>80</v>
      </c>
      <c r="C57" s="180" t="s">
        <v>199</v>
      </c>
      <c r="E57" s="304"/>
      <c r="F57" s="305"/>
      <c r="G57" s="94"/>
    </row>
    <row r="58" spans="5:7" ht="14.25">
      <c r="E58" s="94"/>
      <c r="F58" s="94"/>
      <c r="G58" s="94"/>
    </row>
    <row r="59" spans="2:7" ht="28.5">
      <c r="B59" s="102" t="s">
        <v>47</v>
      </c>
      <c r="C59" s="181"/>
      <c r="E59" s="306"/>
      <c r="F59" s="307"/>
      <c r="G59" s="94"/>
    </row>
    <row r="60" ht="15" thickBot="1"/>
    <row r="61" spans="2:12" s="1" customFormat="1" ht="33" customHeight="1" thickBot="1">
      <c r="B61" s="322" t="s">
        <v>149</v>
      </c>
      <c r="C61" s="323"/>
      <c r="D61" s="323"/>
      <c r="E61" s="323"/>
      <c r="F61" s="323"/>
      <c r="G61" s="324"/>
      <c r="L61" s="91"/>
    </row>
    <row r="62" ht="12" customHeight="1"/>
    <row r="63" ht="12" customHeight="1"/>
    <row r="64" ht="12" customHeight="1">
      <c r="L64" s="1"/>
    </row>
    <row r="65" ht="12" customHeight="1"/>
    <row r="66" ht="12" customHeight="1"/>
    <row r="67" ht="12" customHeight="1"/>
    <row r="68" ht="12" customHeight="1"/>
    <row r="69" ht="12" customHeight="1"/>
    <row r="70" ht="12" customHeight="1"/>
    <row r="71" ht="12" customHeight="1"/>
  </sheetData>
  <sheetProtection password="D997" sheet="1" objects="1" scenarios="1"/>
  <mergeCells count="15">
    <mergeCell ref="E7:F7"/>
    <mergeCell ref="E18:G18"/>
    <mergeCell ref="B14:G14"/>
    <mergeCell ref="C8:F8"/>
    <mergeCell ref="C9:G9"/>
    <mergeCell ref="B61:G61"/>
    <mergeCell ref="B13:G13"/>
    <mergeCell ref="A1:G1"/>
    <mergeCell ref="E20:G20"/>
    <mergeCell ref="E32:G32"/>
    <mergeCell ref="E34:G34"/>
    <mergeCell ref="E15:G15"/>
    <mergeCell ref="E16:G16"/>
    <mergeCell ref="E17:G17"/>
    <mergeCell ref="B2:G2"/>
  </mergeCells>
  <dataValidations count="5">
    <dataValidation type="date" operator="notEqual" allowBlank="1" showInputMessage="1" showErrorMessage="1" error="Please fill in a date dd/mm/yy" sqref="C4 E4">
      <formula1>1</formula1>
    </dataValidation>
    <dataValidation type="list" allowBlank="1" showInputMessage="1" showErrorMessage="1" promptTitle="Indirect Costs" prompt="Please select 0% only for the period you are participating in an agency grant agreement, otherwise 60% " error="Please select a value from the drop-down list" sqref="G7">
      <formula1>$T$1:$T$2</formula1>
    </dataValidation>
    <dataValidation type="decimal" operator="greaterThan" allowBlank="1" showInputMessage="1" showErrorMessage="1" sqref="E23:E27">
      <formula1>-9999999999999990000</formula1>
    </dataValidation>
    <dataValidation type="list" allowBlank="1" showInputMessage="1" showErrorMessage="1" promptTitle="Exchange Rate" prompt="If outside the Euro zone , please select the type of exchange rate applied to this cost statement" error="Please select a value from the drop-down list" sqref="F11">
      <formula1>$L$22:$L$24</formula1>
    </dataValidation>
    <dataValidation allowBlank="1" showInputMessage="1" showErrorMessage="1" promptTitle="VAT declaration" prompt="If you select this box, please provide a certificate from your National Tax Authority mentioning that your organisation can not claim VAT back." error="Please select a value from the drop-down list" sqref="F10"/>
  </dataValidations>
  <printOptions horizontalCentered="1"/>
  <pageMargins left="0.5905511811023623" right="0.6299212598425197" top="0.5905511811023623" bottom="0.5905511811023623" header="0.3937007874015748" footer="0.3937007874015748"/>
  <pageSetup fitToHeight="1" fitToWidth="1" horizontalDpi="600" verticalDpi="600" orientation="portrait" paperSize="9" scale="71" r:id="rId2"/>
  <headerFooter alignWithMargins="0">
    <oddFooter>&amp;C&amp;D&amp;R&amp;P/&amp;N</oddFooter>
  </headerFooter>
  <legacy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R60"/>
  <sheetViews>
    <sheetView zoomScale="75" zoomScaleNormal="75" zoomScalePageLayoutView="0" workbookViewId="0" topLeftCell="A10">
      <selection activeCell="M14" sqref="M14"/>
    </sheetView>
  </sheetViews>
  <sheetFormatPr defaultColWidth="8.00390625" defaultRowHeight="12.75"/>
  <cols>
    <col min="1" max="1" width="13.140625" style="229" customWidth="1"/>
    <col min="2" max="2" width="44.00390625" style="229" customWidth="1"/>
    <col min="3" max="3" width="20.140625" style="229" customWidth="1"/>
    <col min="4" max="4" width="20.57421875" style="229" customWidth="1"/>
    <col min="5" max="5" width="21.140625" style="229" customWidth="1"/>
    <col min="6" max="6" width="9.8515625" style="229" customWidth="1"/>
    <col min="7" max="7" width="19.140625" style="229" customWidth="1"/>
    <col min="8" max="8" width="19.28125" style="229" customWidth="1"/>
    <col min="9" max="9" width="13.57421875" style="229" customWidth="1"/>
    <col min="10" max="17" width="8.00390625" style="229" customWidth="1"/>
    <col min="18" max="18" width="13.00390625" style="229" customWidth="1"/>
    <col min="19" max="16384" width="8.00390625" style="229" customWidth="1"/>
  </cols>
  <sheetData>
    <row r="1" spans="2:5" ht="48.75" customHeight="1">
      <c r="B1" s="458" t="s">
        <v>156</v>
      </c>
      <c r="C1" s="459"/>
      <c r="D1" s="459"/>
      <c r="E1" s="460"/>
    </row>
    <row r="3" spans="2:5" ht="64.5" customHeight="1">
      <c r="B3" s="230" t="s">
        <v>127</v>
      </c>
      <c r="C3" s="231"/>
      <c r="D3" s="231"/>
      <c r="E3" s="232"/>
    </row>
    <row r="4" spans="2:5" ht="24.75" customHeight="1">
      <c r="B4" s="233" t="s">
        <v>105</v>
      </c>
      <c r="C4" s="234"/>
      <c r="D4" s="235"/>
      <c r="E4" s="273">
        <v>261</v>
      </c>
    </row>
    <row r="5" spans="2:5" ht="24.75" customHeight="1">
      <c r="B5" s="233" t="s">
        <v>106</v>
      </c>
      <c r="C5" s="234"/>
      <c r="D5" s="235"/>
      <c r="E5" s="257">
        <v>24</v>
      </c>
    </row>
    <row r="6" spans="2:5" ht="24.75" customHeight="1">
      <c r="B6" s="233" t="s">
        <v>107</v>
      </c>
      <c r="C6" s="234"/>
      <c r="D6" s="235"/>
      <c r="E6" s="257">
        <v>10</v>
      </c>
    </row>
    <row r="7" spans="2:5" ht="24.75" customHeight="1">
      <c r="B7" s="233" t="s">
        <v>108</v>
      </c>
      <c r="C7" s="236"/>
      <c r="D7" s="237"/>
      <c r="E7" s="257">
        <v>7</v>
      </c>
    </row>
    <row r="8" spans="2:5" ht="52.5" customHeight="1">
      <c r="B8" s="239" t="s">
        <v>109</v>
      </c>
      <c r="C8" s="240"/>
      <c r="D8" s="241"/>
      <c r="E8" s="274">
        <f>E4-E5-E6-E7</f>
        <v>220</v>
      </c>
    </row>
    <row r="9" spans="2:5" ht="24.75" customHeight="1">
      <c r="B9" s="233" t="s">
        <v>110</v>
      </c>
      <c r="C9" s="234"/>
      <c r="D9" s="235"/>
      <c r="E9" s="258">
        <v>8</v>
      </c>
    </row>
    <row r="10" spans="2:5" ht="24.75" customHeight="1">
      <c r="B10" s="238" t="s">
        <v>111</v>
      </c>
      <c r="C10" s="242"/>
      <c r="D10" s="237"/>
      <c r="E10" s="243">
        <f>E4*E9</f>
        <v>2088</v>
      </c>
    </row>
    <row r="11" spans="2:6" ht="24.75" customHeight="1">
      <c r="B11" s="239" t="s">
        <v>112</v>
      </c>
      <c r="C11" s="244"/>
      <c r="D11" s="245"/>
      <c r="E11" s="246">
        <f>ROUND(E8*E9,0)</f>
        <v>1760</v>
      </c>
      <c r="F11" s="227" t="s">
        <v>113</v>
      </c>
    </row>
    <row r="12" spans="2:18" ht="34.5" customHeight="1">
      <c r="B12" s="247" t="s">
        <v>114</v>
      </c>
      <c r="C12" s="248"/>
      <c r="D12" s="241"/>
      <c r="E12" s="246">
        <f>E11/12</f>
        <v>146.66666666666666</v>
      </c>
      <c r="F12" s="227" t="s">
        <v>115</v>
      </c>
      <c r="R12" s="262" t="s">
        <v>101</v>
      </c>
    </row>
    <row r="13" ht="36" customHeight="1">
      <c r="R13" s="262" t="s">
        <v>122</v>
      </c>
    </row>
    <row r="14" spans="2:7" ht="36" customHeight="1">
      <c r="B14" s="228"/>
      <c r="E14" s="249"/>
      <c r="F14" s="236"/>
      <c r="G14" s="235"/>
    </row>
    <row r="15" ht="16.5" customHeight="1"/>
    <row r="16" spans="1:9" ht="93" customHeight="1">
      <c r="A16" s="263" t="s">
        <v>100</v>
      </c>
      <c r="B16" s="264" t="s">
        <v>124</v>
      </c>
      <c r="C16" s="264" t="s">
        <v>123</v>
      </c>
      <c r="D16" s="265" t="s">
        <v>119</v>
      </c>
      <c r="E16" s="265" t="s">
        <v>120</v>
      </c>
      <c r="F16" s="266" t="s">
        <v>116</v>
      </c>
      <c r="G16" s="268" t="s">
        <v>121</v>
      </c>
      <c r="H16" s="265" t="s">
        <v>117</v>
      </c>
      <c r="I16" s="267" t="s">
        <v>118</v>
      </c>
    </row>
    <row r="17" spans="1:10" ht="34.5" customHeight="1">
      <c r="A17" s="275" t="s">
        <v>101</v>
      </c>
      <c r="B17" s="275" t="s">
        <v>187</v>
      </c>
      <c r="C17" s="275" t="s">
        <v>125</v>
      </c>
      <c r="D17" s="276">
        <v>24401.97</v>
      </c>
      <c r="E17" s="276">
        <v>2040.32</v>
      </c>
      <c r="F17" s="251">
        <f>E17/D17</f>
        <v>0.08361292141577094</v>
      </c>
      <c r="G17" s="276">
        <v>74.16</v>
      </c>
      <c r="H17" s="250">
        <f>G17+E17+D17</f>
        <v>26516.45</v>
      </c>
      <c r="I17" s="256">
        <f>H17/$E$11</f>
        <v>15.066164772727273</v>
      </c>
      <c r="J17" s="252"/>
    </row>
    <row r="18" spans="1:10" ht="34.5" customHeight="1">
      <c r="A18" s="275" t="s">
        <v>101</v>
      </c>
      <c r="B18" s="275" t="s">
        <v>189</v>
      </c>
      <c r="C18" s="275" t="s">
        <v>165</v>
      </c>
      <c r="D18" s="276">
        <v>12594.56</v>
      </c>
      <c r="E18" s="276">
        <v>2040.32</v>
      </c>
      <c r="F18" s="251">
        <f aca="true" t="shared" si="0" ref="F18:F56">E18/D18</f>
        <v>0.16200010163118045</v>
      </c>
      <c r="G18" s="276">
        <v>74.16</v>
      </c>
      <c r="H18" s="250">
        <f aca="true" t="shared" si="1" ref="H18:H56">G18+E18+D18</f>
        <v>14709.039999999999</v>
      </c>
      <c r="I18" s="256">
        <f aca="true" t="shared" si="2" ref="I18:I56">H18/$E$11</f>
        <v>8.35740909090909</v>
      </c>
      <c r="J18" s="252"/>
    </row>
    <row r="19" spans="1:10" ht="34.5" customHeight="1">
      <c r="A19" s="275" t="s">
        <v>101</v>
      </c>
      <c r="B19" s="275" t="s">
        <v>190</v>
      </c>
      <c r="C19" s="275" t="s">
        <v>165</v>
      </c>
      <c r="D19" s="276">
        <v>16530.37</v>
      </c>
      <c r="E19" s="276">
        <v>2040.32</v>
      </c>
      <c r="F19" s="251">
        <f t="shared" si="0"/>
        <v>0.12342857419404406</v>
      </c>
      <c r="G19" s="276">
        <v>74.16</v>
      </c>
      <c r="H19" s="250">
        <f t="shared" si="1"/>
        <v>18644.85</v>
      </c>
      <c r="I19" s="256">
        <f t="shared" si="2"/>
        <v>10.593664772727271</v>
      </c>
      <c r="J19" s="252"/>
    </row>
    <row r="20" spans="1:10" ht="34.5" customHeight="1">
      <c r="A20" s="275"/>
      <c r="B20" s="275"/>
      <c r="C20" s="275"/>
      <c r="D20" s="276"/>
      <c r="E20" s="276"/>
      <c r="F20" s="251" t="e">
        <f t="shared" si="0"/>
        <v>#DIV/0!</v>
      </c>
      <c r="G20" s="276"/>
      <c r="H20" s="250">
        <f t="shared" si="1"/>
        <v>0</v>
      </c>
      <c r="I20" s="256">
        <f t="shared" si="2"/>
        <v>0</v>
      </c>
      <c r="J20" s="252"/>
    </row>
    <row r="21" spans="1:10" ht="34.5" customHeight="1">
      <c r="A21" s="275"/>
      <c r="B21" s="275"/>
      <c r="C21" s="275"/>
      <c r="D21" s="276"/>
      <c r="E21" s="276"/>
      <c r="F21" s="251" t="e">
        <f t="shared" si="0"/>
        <v>#DIV/0!</v>
      </c>
      <c r="G21" s="276"/>
      <c r="H21" s="250">
        <f t="shared" si="1"/>
        <v>0</v>
      </c>
      <c r="I21" s="256">
        <f t="shared" si="2"/>
        <v>0</v>
      </c>
      <c r="J21" s="252"/>
    </row>
    <row r="22" spans="1:10" ht="34.5" customHeight="1">
      <c r="A22" s="275"/>
      <c r="B22" s="275"/>
      <c r="C22" s="275"/>
      <c r="D22" s="276"/>
      <c r="E22" s="276"/>
      <c r="F22" s="251" t="e">
        <f t="shared" si="0"/>
        <v>#DIV/0!</v>
      </c>
      <c r="G22" s="276"/>
      <c r="H22" s="250">
        <f t="shared" si="1"/>
        <v>0</v>
      </c>
      <c r="I22" s="256">
        <f t="shared" si="2"/>
        <v>0</v>
      </c>
      <c r="J22" s="252"/>
    </row>
    <row r="23" spans="1:10" ht="34.5" customHeight="1">
      <c r="A23" s="275"/>
      <c r="B23" s="275"/>
      <c r="C23" s="275"/>
      <c r="D23" s="276"/>
      <c r="E23" s="276"/>
      <c r="F23" s="251" t="e">
        <f t="shared" si="0"/>
        <v>#DIV/0!</v>
      </c>
      <c r="G23" s="276"/>
      <c r="H23" s="250">
        <f t="shared" si="1"/>
        <v>0</v>
      </c>
      <c r="I23" s="256">
        <f t="shared" si="2"/>
        <v>0</v>
      </c>
      <c r="J23" s="252"/>
    </row>
    <row r="24" spans="1:10" ht="34.5" customHeight="1">
      <c r="A24" s="275"/>
      <c r="B24" s="275"/>
      <c r="C24" s="275"/>
      <c r="D24" s="276"/>
      <c r="E24" s="276"/>
      <c r="F24" s="251" t="e">
        <f t="shared" si="0"/>
        <v>#DIV/0!</v>
      </c>
      <c r="G24" s="276"/>
      <c r="H24" s="250">
        <f t="shared" si="1"/>
        <v>0</v>
      </c>
      <c r="I24" s="256">
        <f t="shared" si="2"/>
        <v>0</v>
      </c>
      <c r="J24" s="252"/>
    </row>
    <row r="25" spans="1:10" ht="34.5" customHeight="1">
      <c r="A25" s="275"/>
      <c r="B25" s="275"/>
      <c r="C25" s="275"/>
      <c r="D25" s="276"/>
      <c r="E25" s="276"/>
      <c r="F25" s="251" t="e">
        <f t="shared" si="0"/>
        <v>#DIV/0!</v>
      </c>
      <c r="G25" s="276"/>
      <c r="H25" s="250">
        <f t="shared" si="1"/>
        <v>0</v>
      </c>
      <c r="I25" s="256">
        <f t="shared" si="2"/>
        <v>0</v>
      </c>
      <c r="J25" s="252"/>
    </row>
    <row r="26" spans="1:10" ht="34.5" customHeight="1">
      <c r="A26" s="275"/>
      <c r="B26" s="275"/>
      <c r="C26" s="275"/>
      <c r="D26" s="276"/>
      <c r="E26" s="276"/>
      <c r="F26" s="251" t="e">
        <f t="shared" si="0"/>
        <v>#DIV/0!</v>
      </c>
      <c r="G26" s="276"/>
      <c r="H26" s="250">
        <f t="shared" si="1"/>
        <v>0</v>
      </c>
      <c r="I26" s="256">
        <f t="shared" si="2"/>
        <v>0</v>
      </c>
      <c r="J26" s="252"/>
    </row>
    <row r="27" spans="1:10" ht="34.5" customHeight="1">
      <c r="A27" s="275"/>
      <c r="B27" s="275"/>
      <c r="C27" s="275"/>
      <c r="D27" s="276"/>
      <c r="E27" s="276"/>
      <c r="F27" s="251" t="e">
        <f t="shared" si="0"/>
        <v>#DIV/0!</v>
      </c>
      <c r="G27" s="276"/>
      <c r="H27" s="250">
        <f t="shared" si="1"/>
        <v>0</v>
      </c>
      <c r="I27" s="256">
        <f t="shared" si="2"/>
        <v>0</v>
      </c>
      <c r="J27" s="252"/>
    </row>
    <row r="28" spans="1:10" ht="34.5" customHeight="1">
      <c r="A28" s="275"/>
      <c r="B28" s="275"/>
      <c r="C28" s="275"/>
      <c r="D28" s="276"/>
      <c r="E28" s="276"/>
      <c r="F28" s="251" t="e">
        <f t="shared" si="0"/>
        <v>#DIV/0!</v>
      </c>
      <c r="G28" s="276"/>
      <c r="H28" s="250">
        <f t="shared" si="1"/>
        <v>0</v>
      </c>
      <c r="I28" s="256">
        <f t="shared" si="2"/>
        <v>0</v>
      </c>
      <c r="J28" s="252"/>
    </row>
    <row r="29" spans="1:10" ht="34.5" customHeight="1">
      <c r="A29" s="275"/>
      <c r="B29" s="275"/>
      <c r="C29" s="275"/>
      <c r="D29" s="276"/>
      <c r="E29" s="276"/>
      <c r="F29" s="251" t="e">
        <f t="shared" si="0"/>
        <v>#DIV/0!</v>
      </c>
      <c r="G29" s="276"/>
      <c r="H29" s="250">
        <f t="shared" si="1"/>
        <v>0</v>
      </c>
      <c r="I29" s="256">
        <f t="shared" si="2"/>
        <v>0</v>
      </c>
      <c r="J29" s="252"/>
    </row>
    <row r="30" spans="1:10" ht="34.5" customHeight="1">
      <c r="A30" s="275"/>
      <c r="B30" s="275"/>
      <c r="C30" s="275"/>
      <c r="D30" s="276"/>
      <c r="E30" s="276"/>
      <c r="F30" s="251" t="e">
        <f t="shared" si="0"/>
        <v>#DIV/0!</v>
      </c>
      <c r="G30" s="276"/>
      <c r="H30" s="250">
        <f t="shared" si="1"/>
        <v>0</v>
      </c>
      <c r="I30" s="256">
        <f t="shared" si="2"/>
        <v>0</v>
      </c>
      <c r="J30" s="252"/>
    </row>
    <row r="31" spans="1:10" ht="34.5" customHeight="1">
      <c r="A31" s="275"/>
      <c r="B31" s="275"/>
      <c r="C31" s="275"/>
      <c r="D31" s="276"/>
      <c r="E31" s="276"/>
      <c r="F31" s="251" t="e">
        <f t="shared" si="0"/>
        <v>#DIV/0!</v>
      </c>
      <c r="G31" s="276"/>
      <c r="H31" s="250">
        <f t="shared" si="1"/>
        <v>0</v>
      </c>
      <c r="I31" s="256">
        <f t="shared" si="2"/>
        <v>0</v>
      </c>
      <c r="J31" s="252"/>
    </row>
    <row r="32" spans="1:10" ht="34.5" customHeight="1">
      <c r="A32" s="275"/>
      <c r="B32" s="275"/>
      <c r="C32" s="275"/>
      <c r="D32" s="276"/>
      <c r="E32" s="276"/>
      <c r="F32" s="251" t="e">
        <f t="shared" si="0"/>
        <v>#DIV/0!</v>
      </c>
      <c r="G32" s="276"/>
      <c r="H32" s="250">
        <f t="shared" si="1"/>
        <v>0</v>
      </c>
      <c r="I32" s="256">
        <f t="shared" si="2"/>
        <v>0</v>
      </c>
      <c r="J32" s="252"/>
    </row>
    <row r="33" spans="1:10" ht="34.5" customHeight="1">
      <c r="A33" s="275"/>
      <c r="B33" s="275"/>
      <c r="C33" s="275"/>
      <c r="D33" s="276"/>
      <c r="E33" s="276"/>
      <c r="F33" s="251" t="e">
        <f t="shared" si="0"/>
        <v>#DIV/0!</v>
      </c>
      <c r="G33" s="276"/>
      <c r="H33" s="250">
        <f t="shared" si="1"/>
        <v>0</v>
      </c>
      <c r="I33" s="256">
        <f t="shared" si="2"/>
        <v>0</v>
      </c>
      <c r="J33" s="252"/>
    </row>
    <row r="34" spans="1:10" ht="34.5" customHeight="1">
      <c r="A34" s="275"/>
      <c r="B34" s="275"/>
      <c r="C34" s="275"/>
      <c r="D34" s="276"/>
      <c r="E34" s="276"/>
      <c r="F34" s="251" t="e">
        <f t="shared" si="0"/>
        <v>#DIV/0!</v>
      </c>
      <c r="G34" s="276"/>
      <c r="H34" s="250">
        <f t="shared" si="1"/>
        <v>0</v>
      </c>
      <c r="I34" s="256">
        <f t="shared" si="2"/>
        <v>0</v>
      </c>
      <c r="J34" s="252"/>
    </row>
    <row r="35" spans="1:10" ht="34.5" customHeight="1">
      <c r="A35" s="275"/>
      <c r="B35" s="275"/>
      <c r="C35" s="275"/>
      <c r="D35" s="276"/>
      <c r="E35" s="276"/>
      <c r="F35" s="251" t="e">
        <f t="shared" si="0"/>
        <v>#DIV/0!</v>
      </c>
      <c r="G35" s="276"/>
      <c r="H35" s="250">
        <f t="shared" si="1"/>
        <v>0</v>
      </c>
      <c r="I35" s="256">
        <f t="shared" si="2"/>
        <v>0</v>
      </c>
      <c r="J35" s="252"/>
    </row>
    <row r="36" spans="1:10" ht="34.5" customHeight="1">
      <c r="A36" s="275"/>
      <c r="B36" s="275"/>
      <c r="C36" s="275"/>
      <c r="D36" s="276"/>
      <c r="E36" s="276"/>
      <c r="F36" s="251" t="e">
        <f t="shared" si="0"/>
        <v>#DIV/0!</v>
      </c>
      <c r="G36" s="276"/>
      <c r="H36" s="250">
        <f t="shared" si="1"/>
        <v>0</v>
      </c>
      <c r="I36" s="256">
        <f t="shared" si="2"/>
        <v>0</v>
      </c>
      <c r="J36" s="252"/>
    </row>
    <row r="37" spans="1:10" ht="34.5" customHeight="1">
      <c r="A37" s="275"/>
      <c r="B37" s="275"/>
      <c r="C37" s="275"/>
      <c r="D37" s="276"/>
      <c r="E37" s="276"/>
      <c r="F37" s="251" t="e">
        <f t="shared" si="0"/>
        <v>#DIV/0!</v>
      </c>
      <c r="G37" s="276"/>
      <c r="H37" s="250">
        <f t="shared" si="1"/>
        <v>0</v>
      </c>
      <c r="I37" s="256">
        <f t="shared" si="2"/>
        <v>0</v>
      </c>
      <c r="J37" s="252"/>
    </row>
    <row r="38" spans="1:10" ht="34.5" customHeight="1">
      <c r="A38" s="275"/>
      <c r="B38" s="275"/>
      <c r="C38" s="275"/>
      <c r="D38" s="276"/>
      <c r="E38" s="276"/>
      <c r="F38" s="251" t="e">
        <f t="shared" si="0"/>
        <v>#DIV/0!</v>
      </c>
      <c r="G38" s="276"/>
      <c r="H38" s="250">
        <f t="shared" si="1"/>
        <v>0</v>
      </c>
      <c r="I38" s="256">
        <f t="shared" si="2"/>
        <v>0</v>
      </c>
      <c r="J38" s="252"/>
    </row>
    <row r="39" spans="1:10" ht="34.5" customHeight="1">
      <c r="A39" s="275"/>
      <c r="B39" s="275"/>
      <c r="C39" s="275"/>
      <c r="D39" s="276"/>
      <c r="E39" s="276"/>
      <c r="F39" s="251" t="e">
        <f t="shared" si="0"/>
        <v>#DIV/0!</v>
      </c>
      <c r="G39" s="276"/>
      <c r="H39" s="250">
        <f t="shared" si="1"/>
        <v>0</v>
      </c>
      <c r="I39" s="256">
        <f t="shared" si="2"/>
        <v>0</v>
      </c>
      <c r="J39" s="252"/>
    </row>
    <row r="40" spans="1:10" ht="34.5" customHeight="1">
      <c r="A40" s="275"/>
      <c r="B40" s="275"/>
      <c r="C40" s="275"/>
      <c r="D40" s="276"/>
      <c r="E40" s="276"/>
      <c r="F40" s="251" t="e">
        <f t="shared" si="0"/>
        <v>#DIV/0!</v>
      </c>
      <c r="G40" s="276"/>
      <c r="H40" s="250">
        <f t="shared" si="1"/>
        <v>0</v>
      </c>
      <c r="I40" s="256">
        <f t="shared" si="2"/>
        <v>0</v>
      </c>
      <c r="J40" s="252"/>
    </row>
    <row r="41" spans="1:10" ht="34.5" customHeight="1">
      <c r="A41" s="275"/>
      <c r="B41" s="275"/>
      <c r="C41" s="275"/>
      <c r="D41" s="276"/>
      <c r="E41" s="276"/>
      <c r="F41" s="251" t="e">
        <f t="shared" si="0"/>
        <v>#DIV/0!</v>
      </c>
      <c r="G41" s="276"/>
      <c r="H41" s="250">
        <f t="shared" si="1"/>
        <v>0</v>
      </c>
      <c r="I41" s="256">
        <f t="shared" si="2"/>
        <v>0</v>
      </c>
      <c r="J41" s="252"/>
    </row>
    <row r="42" spans="1:10" ht="34.5" customHeight="1">
      <c r="A42" s="275"/>
      <c r="B42" s="275"/>
      <c r="C42" s="275"/>
      <c r="D42" s="276"/>
      <c r="E42" s="276"/>
      <c r="F42" s="251" t="e">
        <f t="shared" si="0"/>
        <v>#DIV/0!</v>
      </c>
      <c r="G42" s="276"/>
      <c r="H42" s="250">
        <f t="shared" si="1"/>
        <v>0</v>
      </c>
      <c r="I42" s="256">
        <f t="shared" si="2"/>
        <v>0</v>
      </c>
      <c r="J42" s="252"/>
    </row>
    <row r="43" spans="1:10" ht="34.5" customHeight="1">
      <c r="A43" s="275"/>
      <c r="B43" s="275"/>
      <c r="C43" s="275"/>
      <c r="D43" s="276"/>
      <c r="E43" s="276"/>
      <c r="F43" s="251" t="e">
        <f t="shared" si="0"/>
        <v>#DIV/0!</v>
      </c>
      <c r="G43" s="276"/>
      <c r="H43" s="250">
        <f t="shared" si="1"/>
        <v>0</v>
      </c>
      <c r="I43" s="256">
        <f t="shared" si="2"/>
        <v>0</v>
      </c>
      <c r="J43" s="252"/>
    </row>
    <row r="44" spans="1:10" ht="34.5" customHeight="1">
      <c r="A44" s="275"/>
      <c r="B44" s="275"/>
      <c r="C44" s="275"/>
      <c r="D44" s="276"/>
      <c r="E44" s="276"/>
      <c r="F44" s="251" t="e">
        <f t="shared" si="0"/>
        <v>#DIV/0!</v>
      </c>
      <c r="G44" s="276"/>
      <c r="H44" s="250">
        <f t="shared" si="1"/>
        <v>0</v>
      </c>
      <c r="I44" s="256">
        <f t="shared" si="2"/>
        <v>0</v>
      </c>
      <c r="J44" s="252"/>
    </row>
    <row r="45" spans="1:10" ht="34.5" customHeight="1">
      <c r="A45" s="275"/>
      <c r="B45" s="275"/>
      <c r="C45" s="275"/>
      <c r="D45" s="276"/>
      <c r="E45" s="276"/>
      <c r="F45" s="251" t="e">
        <f t="shared" si="0"/>
        <v>#DIV/0!</v>
      </c>
      <c r="G45" s="276"/>
      <c r="H45" s="250">
        <f t="shared" si="1"/>
        <v>0</v>
      </c>
      <c r="I45" s="256">
        <f t="shared" si="2"/>
        <v>0</v>
      </c>
      <c r="J45" s="252"/>
    </row>
    <row r="46" spans="1:10" ht="34.5" customHeight="1">
      <c r="A46" s="275"/>
      <c r="B46" s="275"/>
      <c r="C46" s="275"/>
      <c r="D46" s="276"/>
      <c r="E46" s="276"/>
      <c r="F46" s="251" t="e">
        <f t="shared" si="0"/>
        <v>#DIV/0!</v>
      </c>
      <c r="G46" s="276"/>
      <c r="H46" s="250">
        <f t="shared" si="1"/>
        <v>0</v>
      </c>
      <c r="I46" s="256">
        <f t="shared" si="2"/>
        <v>0</v>
      </c>
      <c r="J46" s="252"/>
    </row>
    <row r="47" spans="1:10" ht="34.5" customHeight="1">
      <c r="A47" s="275"/>
      <c r="B47" s="275"/>
      <c r="C47" s="275"/>
      <c r="D47" s="276"/>
      <c r="E47" s="276"/>
      <c r="F47" s="251" t="e">
        <f t="shared" si="0"/>
        <v>#DIV/0!</v>
      </c>
      <c r="G47" s="276"/>
      <c r="H47" s="250">
        <f t="shared" si="1"/>
        <v>0</v>
      </c>
      <c r="I47" s="256">
        <f t="shared" si="2"/>
        <v>0</v>
      </c>
      <c r="J47" s="252"/>
    </row>
    <row r="48" spans="1:10" ht="34.5" customHeight="1">
      <c r="A48" s="275"/>
      <c r="B48" s="275"/>
      <c r="C48" s="275"/>
      <c r="D48" s="276"/>
      <c r="E48" s="276"/>
      <c r="F48" s="251" t="e">
        <f t="shared" si="0"/>
        <v>#DIV/0!</v>
      </c>
      <c r="G48" s="276"/>
      <c r="H48" s="250">
        <f t="shared" si="1"/>
        <v>0</v>
      </c>
      <c r="I48" s="256">
        <f t="shared" si="2"/>
        <v>0</v>
      </c>
      <c r="J48" s="252"/>
    </row>
    <row r="49" spans="1:10" ht="34.5" customHeight="1">
      <c r="A49" s="275"/>
      <c r="B49" s="275"/>
      <c r="C49" s="275"/>
      <c r="D49" s="276"/>
      <c r="E49" s="276"/>
      <c r="F49" s="251" t="e">
        <f t="shared" si="0"/>
        <v>#DIV/0!</v>
      </c>
      <c r="G49" s="276"/>
      <c r="H49" s="250">
        <f t="shared" si="1"/>
        <v>0</v>
      </c>
      <c r="I49" s="256">
        <f t="shared" si="2"/>
        <v>0</v>
      </c>
      <c r="J49" s="252"/>
    </row>
    <row r="50" spans="1:10" ht="34.5" customHeight="1">
      <c r="A50" s="275"/>
      <c r="B50" s="275"/>
      <c r="C50" s="275"/>
      <c r="D50" s="276"/>
      <c r="E50" s="276"/>
      <c r="F50" s="251" t="e">
        <f t="shared" si="0"/>
        <v>#DIV/0!</v>
      </c>
      <c r="G50" s="276"/>
      <c r="H50" s="250">
        <f t="shared" si="1"/>
        <v>0</v>
      </c>
      <c r="I50" s="256">
        <f t="shared" si="2"/>
        <v>0</v>
      </c>
      <c r="J50" s="252"/>
    </row>
    <row r="51" spans="1:10" ht="34.5" customHeight="1">
      <c r="A51" s="275"/>
      <c r="B51" s="275"/>
      <c r="C51" s="275"/>
      <c r="D51" s="276"/>
      <c r="E51" s="276"/>
      <c r="F51" s="251" t="e">
        <f t="shared" si="0"/>
        <v>#DIV/0!</v>
      </c>
      <c r="G51" s="276"/>
      <c r="H51" s="250">
        <f t="shared" si="1"/>
        <v>0</v>
      </c>
      <c r="I51" s="256">
        <f t="shared" si="2"/>
        <v>0</v>
      </c>
      <c r="J51" s="252"/>
    </row>
    <row r="52" spans="1:10" ht="34.5" customHeight="1">
      <c r="A52" s="275"/>
      <c r="B52" s="275"/>
      <c r="C52" s="275"/>
      <c r="D52" s="276"/>
      <c r="E52" s="276"/>
      <c r="F52" s="251" t="e">
        <f t="shared" si="0"/>
        <v>#DIV/0!</v>
      </c>
      <c r="G52" s="276"/>
      <c r="H52" s="250">
        <f t="shared" si="1"/>
        <v>0</v>
      </c>
      <c r="I52" s="256">
        <f t="shared" si="2"/>
        <v>0</v>
      </c>
      <c r="J52" s="252"/>
    </row>
    <row r="53" spans="1:10" ht="34.5" customHeight="1">
      <c r="A53" s="275"/>
      <c r="B53" s="275"/>
      <c r="C53" s="275"/>
      <c r="D53" s="276"/>
      <c r="E53" s="276"/>
      <c r="F53" s="251" t="e">
        <f t="shared" si="0"/>
        <v>#DIV/0!</v>
      </c>
      <c r="G53" s="276"/>
      <c r="H53" s="250">
        <f t="shared" si="1"/>
        <v>0</v>
      </c>
      <c r="I53" s="256">
        <f t="shared" si="2"/>
        <v>0</v>
      </c>
      <c r="J53" s="252"/>
    </row>
    <row r="54" spans="1:10" ht="34.5" customHeight="1">
      <c r="A54" s="275"/>
      <c r="B54" s="275"/>
      <c r="C54" s="275"/>
      <c r="D54" s="276"/>
      <c r="E54" s="276"/>
      <c r="F54" s="251" t="e">
        <f t="shared" si="0"/>
        <v>#DIV/0!</v>
      </c>
      <c r="G54" s="276"/>
      <c r="H54" s="250">
        <f t="shared" si="1"/>
        <v>0</v>
      </c>
      <c r="I54" s="256">
        <f t="shared" si="2"/>
        <v>0</v>
      </c>
      <c r="J54" s="252"/>
    </row>
    <row r="55" spans="1:10" ht="34.5" customHeight="1">
      <c r="A55" s="275"/>
      <c r="B55" s="275"/>
      <c r="C55" s="275"/>
      <c r="D55" s="276"/>
      <c r="E55" s="276"/>
      <c r="F55" s="251" t="e">
        <f t="shared" si="0"/>
        <v>#DIV/0!</v>
      </c>
      <c r="G55" s="276"/>
      <c r="H55" s="250">
        <f t="shared" si="1"/>
        <v>0</v>
      </c>
      <c r="I55" s="256">
        <f t="shared" si="2"/>
        <v>0</v>
      </c>
      <c r="J55" s="252"/>
    </row>
    <row r="56" spans="1:10" ht="34.5" customHeight="1">
      <c r="A56" s="296"/>
      <c r="B56" s="296"/>
      <c r="C56" s="296"/>
      <c r="D56" s="297"/>
      <c r="E56" s="297"/>
      <c r="F56" s="298" t="e">
        <f t="shared" si="0"/>
        <v>#DIV/0!</v>
      </c>
      <c r="G56" s="297"/>
      <c r="H56" s="299">
        <f t="shared" si="1"/>
        <v>0</v>
      </c>
      <c r="I56" s="300">
        <f t="shared" si="2"/>
        <v>0</v>
      </c>
      <c r="J56" s="252"/>
    </row>
    <row r="57" spans="4:8" ht="21.75" customHeight="1">
      <c r="D57" s="235"/>
      <c r="E57" s="235"/>
      <c r="F57" s="235"/>
      <c r="G57" s="235"/>
      <c r="H57" s="253"/>
    </row>
    <row r="58" spans="2:9" ht="12.75" customHeight="1">
      <c r="B58" s="254"/>
      <c r="C58" s="254"/>
      <c r="D58" s="255"/>
      <c r="E58" s="255"/>
      <c r="F58" s="255"/>
      <c r="G58" s="255"/>
      <c r="H58" s="255"/>
      <c r="I58" s="255"/>
    </row>
    <row r="59" spans="2:9" ht="12.75" customHeight="1">
      <c r="B59" s="254"/>
      <c r="C59" s="254"/>
      <c r="D59" s="255"/>
      <c r="E59" s="255"/>
      <c r="F59" s="255"/>
      <c r="G59" s="255"/>
      <c r="H59" s="255"/>
      <c r="I59" s="255"/>
    </row>
    <row r="60" spans="2:9" ht="12.75" customHeight="1">
      <c r="B60" s="254"/>
      <c r="C60" s="254"/>
      <c r="D60" s="255"/>
      <c r="E60" s="255"/>
      <c r="F60" s="255"/>
      <c r="G60" s="255"/>
      <c r="H60" s="255"/>
      <c r="I60" s="255"/>
    </row>
    <row r="61" ht="30" customHeight="1"/>
    <row r="62" ht="30" customHeight="1"/>
    <row r="63" ht="30" customHeight="1"/>
    <row r="64" ht="30" customHeight="1"/>
    <row r="69" ht="34.5" customHeight="1"/>
    <row r="70" ht="30" customHeight="1"/>
    <row r="71" ht="30" customHeight="1"/>
    <row r="72" ht="30" customHeight="1"/>
    <row r="73" ht="30" customHeight="1"/>
    <row r="74" ht="30" customHeight="1"/>
    <row r="75" ht="30" customHeight="1"/>
  </sheetData>
  <sheetProtection password="D997" sheet="1" objects="1" scenarios="1"/>
  <mergeCells count="1">
    <mergeCell ref="B1:E1"/>
  </mergeCells>
  <dataValidations count="1">
    <dataValidation type="list" allowBlank="1" showInputMessage="1" showErrorMessage="1" sqref="A17:A56">
      <formula1>$R$12:$R$13</formula1>
    </dataValidation>
  </dataValidations>
  <printOptions/>
  <pageMargins left="0.75" right="0.75" top="1" bottom="1" header="0.5" footer="0.5"/>
  <pageSetup fitToHeight="1" fitToWidth="1" horizontalDpi="600" verticalDpi="600" orientation="portrait" paperSize="9" scale="36" r:id="rId1"/>
  <headerFooter alignWithMargins="0">
    <oddFooter>&amp;L&amp;F&amp;C&amp;D&amp;R&amp;P/&amp;N</oddFooter>
  </headerFooter>
</worksheet>
</file>

<file path=xl/worksheets/sheet1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S24" sqref="S24"/>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pageSetUpPr fitToPage="1"/>
  </sheetPr>
  <dimension ref="B1:Z59"/>
  <sheetViews>
    <sheetView zoomScale="78" zoomScaleNormal="78" zoomScalePageLayoutView="0" workbookViewId="0" topLeftCell="A1">
      <selection activeCell="M14" sqref="M14"/>
    </sheetView>
  </sheetViews>
  <sheetFormatPr defaultColWidth="9.140625" defaultRowHeight="12.75"/>
  <cols>
    <col min="1" max="1" width="3.28125" style="9" customWidth="1"/>
    <col min="2" max="2" width="9.140625" style="9" customWidth="1"/>
    <col min="3" max="3" width="29.140625" style="9" bestFit="1" customWidth="1"/>
    <col min="4" max="4" width="17.7109375" style="9" customWidth="1"/>
    <col min="5" max="5" width="24.57421875" style="9" customWidth="1"/>
    <col min="6" max="6" width="21.28125" style="9" customWidth="1"/>
    <col min="7" max="7" width="12.57421875" style="9" customWidth="1"/>
    <col min="8" max="8" width="12.7109375" style="9" customWidth="1"/>
    <col min="9" max="9" width="23.7109375" style="9" customWidth="1"/>
    <col min="10" max="10" width="29.28125" style="9" customWidth="1"/>
    <col min="11" max="11" width="28.140625" style="9" customWidth="1"/>
    <col min="12" max="19" width="9.140625" style="9" customWidth="1"/>
    <col min="20" max="32" width="0" style="9" hidden="1" customWidth="1"/>
    <col min="33" max="16384" width="9.140625" style="9" customWidth="1"/>
  </cols>
  <sheetData>
    <row r="1" spans="2:11" ht="15.75">
      <c r="B1" s="166"/>
      <c r="C1" s="166"/>
      <c r="D1" s="167"/>
      <c r="E1" s="270" t="s">
        <v>150</v>
      </c>
      <c r="F1" s="167"/>
      <c r="G1" s="166"/>
      <c r="I1" s="166"/>
      <c r="J1" s="166"/>
      <c r="K1" s="166"/>
    </row>
    <row r="2" ht="12.75">
      <c r="S2" s="151" t="s">
        <v>101</v>
      </c>
    </row>
    <row r="3" spans="3:26" ht="14.25">
      <c r="C3" s="149" t="s">
        <v>26</v>
      </c>
      <c r="D3" s="139">
        <f>IF(Summary!C4="","",Summary!C4)</f>
        <v>41067</v>
      </c>
      <c r="E3" s="140" t="s">
        <v>0</v>
      </c>
      <c r="F3" s="139">
        <f>IF(Summary!E4="","",Summary!E4)</f>
        <v>41614</v>
      </c>
      <c r="G3" s="152"/>
      <c r="S3" s="151" t="s">
        <v>102</v>
      </c>
      <c r="Z3" s="9" t="s">
        <v>94</v>
      </c>
    </row>
    <row r="4" spans="3:26" ht="13.5" customHeight="1">
      <c r="C4" s="149"/>
      <c r="D4" s="168"/>
      <c r="E4" s="365"/>
      <c r="F4" s="365"/>
      <c r="G4" s="148"/>
      <c r="Z4" s="9" t="s">
        <v>95</v>
      </c>
    </row>
    <row r="5" spans="3:11" ht="15" customHeight="1">
      <c r="C5" s="149" t="s">
        <v>49</v>
      </c>
      <c r="D5" s="170" t="str">
        <f>IF(Summary!C7="","-",Summary!C7)</f>
        <v>IEE/12/BWI/457/SI2.623227</v>
      </c>
      <c r="E5" s="169"/>
      <c r="F5" s="171" t="s">
        <v>53</v>
      </c>
      <c r="G5" s="366" t="str">
        <f>IF(Summary!C8="","-",Summary!C8)</f>
        <v>CROSKILLS</v>
      </c>
      <c r="H5" s="366"/>
      <c r="I5" s="366"/>
      <c r="J5" s="220"/>
      <c r="K5" s="220"/>
    </row>
    <row r="6" spans="3:7" ht="21" customHeight="1">
      <c r="C6" s="149" t="s">
        <v>48</v>
      </c>
      <c r="D6" s="367" t="str">
        <f>IF(Summary!C9="","-",Summary!C9)</f>
        <v>UNDP</v>
      </c>
      <c r="E6" s="367"/>
      <c r="F6" s="259"/>
      <c r="G6" s="260"/>
    </row>
    <row r="8" ht="15">
      <c r="B8" s="92" t="s">
        <v>143</v>
      </c>
    </row>
    <row r="10" spans="2:9" ht="56.25" customHeight="1">
      <c r="B10" s="53" t="s">
        <v>35</v>
      </c>
      <c r="C10" s="285" t="s">
        <v>130</v>
      </c>
      <c r="D10" s="368" t="s">
        <v>27</v>
      </c>
      <c r="E10" s="369"/>
      <c r="F10" s="2" t="s">
        <v>75</v>
      </c>
      <c r="G10" s="2" t="s">
        <v>28</v>
      </c>
      <c r="H10" s="2" t="s">
        <v>29</v>
      </c>
      <c r="I10" s="2" t="s">
        <v>52</v>
      </c>
    </row>
    <row r="11" spans="2:9" ht="12.75">
      <c r="B11" s="172"/>
      <c r="C11" s="173"/>
      <c r="D11" s="173"/>
      <c r="E11" s="174"/>
      <c r="F11" s="174"/>
      <c r="G11" s="150" t="s">
        <v>4</v>
      </c>
      <c r="H11" s="150" t="s">
        <v>5</v>
      </c>
      <c r="I11" s="150" t="s">
        <v>20</v>
      </c>
    </row>
    <row r="12" spans="2:9" ht="24.75" customHeight="1">
      <c r="B12" s="150">
        <v>1</v>
      </c>
      <c r="C12" s="280" t="s">
        <v>101</v>
      </c>
      <c r="D12" s="363" t="s">
        <v>183</v>
      </c>
      <c r="E12" s="364"/>
      <c r="F12" s="283" t="s">
        <v>162</v>
      </c>
      <c r="G12" s="279">
        <v>22</v>
      </c>
      <c r="H12" s="281">
        <v>34.5</v>
      </c>
      <c r="I12" s="175">
        <f>H12*G12</f>
        <v>759</v>
      </c>
    </row>
    <row r="13" spans="2:9" ht="24.75" customHeight="1">
      <c r="B13" s="150">
        <v>2</v>
      </c>
      <c r="C13" s="280" t="s">
        <v>101</v>
      </c>
      <c r="D13" s="363" t="s">
        <v>167</v>
      </c>
      <c r="E13" s="364"/>
      <c r="F13" s="283" t="s">
        <v>162</v>
      </c>
      <c r="G13" s="282">
        <v>287</v>
      </c>
      <c r="H13" s="281">
        <v>37.18</v>
      </c>
      <c r="I13" s="175">
        <f>H13*G13</f>
        <v>10670.66</v>
      </c>
    </row>
    <row r="14" spans="2:9" ht="24.75" customHeight="1">
      <c r="B14" s="150">
        <v>3</v>
      </c>
      <c r="C14" s="280" t="s">
        <v>101</v>
      </c>
      <c r="D14" s="363" t="s">
        <v>188</v>
      </c>
      <c r="E14" s="364"/>
      <c r="F14" s="283" t="s">
        <v>162</v>
      </c>
      <c r="G14" s="282">
        <v>105</v>
      </c>
      <c r="H14" s="281">
        <v>38.23</v>
      </c>
      <c r="I14" s="175">
        <f>H14*G14</f>
        <v>4014.1499999999996</v>
      </c>
    </row>
    <row r="15" spans="2:9" ht="24.75" customHeight="1">
      <c r="B15" s="150">
        <v>4</v>
      </c>
      <c r="C15" s="280" t="s">
        <v>101</v>
      </c>
      <c r="D15" s="363" t="s">
        <v>187</v>
      </c>
      <c r="E15" s="364"/>
      <c r="F15" s="279" t="s">
        <v>131</v>
      </c>
      <c r="G15" s="282">
        <v>72</v>
      </c>
      <c r="H15" s="281">
        <v>15.07</v>
      </c>
      <c r="I15" s="175">
        <f aca="true" t="shared" si="0" ref="I15:I51">H15*G15</f>
        <v>1085.04</v>
      </c>
    </row>
    <row r="16" spans="2:9" ht="24.75" customHeight="1">
      <c r="B16" s="150">
        <v>5</v>
      </c>
      <c r="C16" s="280" t="s">
        <v>101</v>
      </c>
      <c r="D16" s="363" t="s">
        <v>186</v>
      </c>
      <c r="E16" s="364"/>
      <c r="F16" s="279" t="s">
        <v>131</v>
      </c>
      <c r="G16" s="282">
        <v>219</v>
      </c>
      <c r="H16" s="281">
        <v>15.49</v>
      </c>
      <c r="I16" s="175">
        <f t="shared" si="0"/>
        <v>3392.31</v>
      </c>
    </row>
    <row r="17" spans="2:9" ht="24.75" customHeight="1">
      <c r="B17" s="150">
        <v>6</v>
      </c>
      <c r="C17" s="280" t="s">
        <v>101</v>
      </c>
      <c r="D17" s="363" t="s">
        <v>189</v>
      </c>
      <c r="E17" s="364"/>
      <c r="F17" s="279" t="s">
        <v>163</v>
      </c>
      <c r="G17" s="282">
        <v>45</v>
      </c>
      <c r="H17" s="281">
        <v>8.36</v>
      </c>
      <c r="I17" s="175">
        <f t="shared" si="0"/>
        <v>376.2</v>
      </c>
    </row>
    <row r="18" spans="2:9" ht="24.75" customHeight="1">
      <c r="B18" s="150">
        <v>7</v>
      </c>
      <c r="C18" s="280" t="s">
        <v>101</v>
      </c>
      <c r="D18" s="363" t="s">
        <v>190</v>
      </c>
      <c r="E18" s="364"/>
      <c r="F18" s="279" t="s">
        <v>163</v>
      </c>
      <c r="G18" s="282">
        <v>42</v>
      </c>
      <c r="H18" s="281">
        <v>10.59</v>
      </c>
      <c r="I18" s="175">
        <f t="shared" si="0"/>
        <v>444.78</v>
      </c>
    </row>
    <row r="19" spans="2:9" ht="24.75" customHeight="1">
      <c r="B19" s="150">
        <v>8</v>
      </c>
      <c r="C19" s="280" t="s">
        <v>102</v>
      </c>
      <c r="D19" s="363" t="s">
        <v>175</v>
      </c>
      <c r="E19" s="364"/>
      <c r="F19" s="279" t="s">
        <v>166</v>
      </c>
      <c r="G19" s="282">
        <v>68</v>
      </c>
      <c r="H19" s="281">
        <v>6.56</v>
      </c>
      <c r="I19" s="175">
        <f t="shared" si="0"/>
        <v>446.08</v>
      </c>
    </row>
    <row r="20" spans="2:9" ht="24.75" customHeight="1">
      <c r="B20" s="150">
        <v>9</v>
      </c>
      <c r="C20" s="280"/>
      <c r="D20" s="363"/>
      <c r="E20" s="364"/>
      <c r="F20" s="279"/>
      <c r="G20" s="282"/>
      <c r="H20" s="281"/>
      <c r="I20" s="175">
        <f t="shared" si="0"/>
        <v>0</v>
      </c>
    </row>
    <row r="21" spans="2:9" ht="24.75" customHeight="1">
      <c r="B21" s="150">
        <v>10</v>
      </c>
      <c r="C21" s="280"/>
      <c r="D21" s="363"/>
      <c r="E21" s="364"/>
      <c r="F21" s="279"/>
      <c r="G21" s="282"/>
      <c r="H21" s="281"/>
      <c r="I21" s="175">
        <f t="shared" si="0"/>
        <v>0</v>
      </c>
    </row>
    <row r="22" spans="2:9" ht="24.75" customHeight="1">
      <c r="B22" s="150">
        <v>11</v>
      </c>
      <c r="C22" s="280"/>
      <c r="D22" s="363"/>
      <c r="E22" s="364"/>
      <c r="F22" s="279"/>
      <c r="G22" s="282"/>
      <c r="H22" s="281"/>
      <c r="I22" s="175">
        <f t="shared" si="0"/>
        <v>0</v>
      </c>
    </row>
    <row r="23" spans="2:9" ht="24.75" customHeight="1">
      <c r="B23" s="150">
        <v>12</v>
      </c>
      <c r="C23" s="280"/>
      <c r="D23" s="363"/>
      <c r="E23" s="364"/>
      <c r="F23" s="279"/>
      <c r="G23" s="282"/>
      <c r="H23" s="281"/>
      <c r="I23" s="175">
        <f t="shared" si="0"/>
        <v>0</v>
      </c>
    </row>
    <row r="24" spans="2:9" ht="24.75" customHeight="1">
      <c r="B24" s="150">
        <v>13</v>
      </c>
      <c r="C24" s="280"/>
      <c r="D24" s="363"/>
      <c r="E24" s="364"/>
      <c r="F24" s="279"/>
      <c r="G24" s="282"/>
      <c r="H24" s="281"/>
      <c r="I24" s="175">
        <f t="shared" si="0"/>
        <v>0</v>
      </c>
    </row>
    <row r="25" spans="2:9" ht="24.75" customHeight="1">
      <c r="B25" s="150">
        <v>14</v>
      </c>
      <c r="C25" s="280"/>
      <c r="D25" s="363"/>
      <c r="E25" s="364"/>
      <c r="F25" s="279"/>
      <c r="G25" s="282"/>
      <c r="H25" s="281"/>
      <c r="I25" s="175">
        <f t="shared" si="0"/>
        <v>0</v>
      </c>
    </row>
    <row r="26" spans="2:9" ht="24.75" customHeight="1">
      <c r="B26" s="150">
        <v>15</v>
      </c>
      <c r="C26" s="280"/>
      <c r="D26" s="363"/>
      <c r="E26" s="364"/>
      <c r="F26" s="279"/>
      <c r="G26" s="282"/>
      <c r="H26" s="281"/>
      <c r="I26" s="175">
        <f t="shared" si="0"/>
        <v>0</v>
      </c>
    </row>
    <row r="27" spans="2:9" ht="24.75" customHeight="1">
      <c r="B27" s="150">
        <v>16</v>
      </c>
      <c r="C27" s="280"/>
      <c r="D27" s="363"/>
      <c r="E27" s="364"/>
      <c r="F27" s="279"/>
      <c r="G27" s="282"/>
      <c r="H27" s="281"/>
      <c r="I27" s="175">
        <f t="shared" si="0"/>
        <v>0</v>
      </c>
    </row>
    <row r="28" spans="2:9" ht="24.75" customHeight="1">
      <c r="B28" s="150">
        <v>17</v>
      </c>
      <c r="C28" s="280"/>
      <c r="D28" s="363"/>
      <c r="E28" s="364"/>
      <c r="F28" s="279"/>
      <c r="G28" s="282"/>
      <c r="H28" s="281"/>
      <c r="I28" s="175">
        <f t="shared" si="0"/>
        <v>0</v>
      </c>
    </row>
    <row r="29" spans="2:9" ht="24.75" customHeight="1">
      <c r="B29" s="150">
        <v>18</v>
      </c>
      <c r="C29" s="280"/>
      <c r="D29" s="363"/>
      <c r="E29" s="364"/>
      <c r="F29" s="279"/>
      <c r="G29" s="282"/>
      <c r="H29" s="281"/>
      <c r="I29" s="175">
        <f t="shared" si="0"/>
        <v>0</v>
      </c>
    </row>
    <row r="30" spans="2:9" ht="24.75" customHeight="1">
      <c r="B30" s="150">
        <v>19</v>
      </c>
      <c r="C30" s="280"/>
      <c r="D30" s="363"/>
      <c r="E30" s="364"/>
      <c r="F30" s="279"/>
      <c r="G30" s="282"/>
      <c r="H30" s="281"/>
      <c r="I30" s="175">
        <f t="shared" si="0"/>
        <v>0</v>
      </c>
    </row>
    <row r="31" spans="2:9" ht="24.75" customHeight="1">
      <c r="B31" s="150">
        <v>20</v>
      </c>
      <c r="C31" s="280"/>
      <c r="D31" s="363"/>
      <c r="E31" s="364"/>
      <c r="F31" s="279"/>
      <c r="G31" s="282"/>
      <c r="H31" s="281"/>
      <c r="I31" s="175">
        <f t="shared" si="0"/>
        <v>0</v>
      </c>
    </row>
    <row r="32" spans="2:9" ht="24.75" customHeight="1">
      <c r="B32" s="150">
        <v>21</v>
      </c>
      <c r="C32" s="280"/>
      <c r="D32" s="363"/>
      <c r="E32" s="364"/>
      <c r="F32" s="279"/>
      <c r="G32" s="282"/>
      <c r="H32" s="281"/>
      <c r="I32" s="175">
        <f t="shared" si="0"/>
        <v>0</v>
      </c>
    </row>
    <row r="33" spans="2:9" ht="24.75" customHeight="1">
      <c r="B33" s="150">
        <v>22</v>
      </c>
      <c r="C33" s="280"/>
      <c r="D33" s="363"/>
      <c r="E33" s="364"/>
      <c r="F33" s="279"/>
      <c r="G33" s="282"/>
      <c r="H33" s="281"/>
      <c r="I33" s="175">
        <f t="shared" si="0"/>
        <v>0</v>
      </c>
    </row>
    <row r="34" spans="2:9" ht="24.75" customHeight="1">
      <c r="B34" s="150">
        <v>23</v>
      </c>
      <c r="C34" s="280"/>
      <c r="D34" s="363"/>
      <c r="E34" s="364"/>
      <c r="F34" s="279"/>
      <c r="G34" s="282"/>
      <c r="H34" s="281"/>
      <c r="I34" s="175">
        <f t="shared" si="0"/>
        <v>0</v>
      </c>
    </row>
    <row r="35" spans="2:9" ht="24.75" customHeight="1">
      <c r="B35" s="150">
        <v>24</v>
      </c>
      <c r="C35" s="280"/>
      <c r="D35" s="363"/>
      <c r="E35" s="364"/>
      <c r="F35" s="279"/>
      <c r="G35" s="282"/>
      <c r="H35" s="281"/>
      <c r="I35" s="175">
        <f t="shared" si="0"/>
        <v>0</v>
      </c>
    </row>
    <row r="36" spans="2:9" ht="24.75" customHeight="1">
      <c r="B36" s="150">
        <v>25</v>
      </c>
      <c r="C36" s="280"/>
      <c r="D36" s="363"/>
      <c r="E36" s="364"/>
      <c r="F36" s="279"/>
      <c r="G36" s="282"/>
      <c r="H36" s="281"/>
      <c r="I36" s="175">
        <f t="shared" si="0"/>
        <v>0</v>
      </c>
    </row>
    <row r="37" spans="2:9" ht="24.75" customHeight="1">
      <c r="B37" s="150">
        <v>26</v>
      </c>
      <c r="C37" s="280"/>
      <c r="D37" s="363"/>
      <c r="E37" s="364"/>
      <c r="F37" s="279"/>
      <c r="G37" s="282"/>
      <c r="H37" s="281"/>
      <c r="I37" s="175">
        <f t="shared" si="0"/>
        <v>0</v>
      </c>
    </row>
    <row r="38" spans="2:9" ht="24.75" customHeight="1">
      <c r="B38" s="150">
        <v>27</v>
      </c>
      <c r="C38" s="280"/>
      <c r="D38" s="363"/>
      <c r="E38" s="364"/>
      <c r="F38" s="279"/>
      <c r="G38" s="282"/>
      <c r="H38" s="281"/>
      <c r="I38" s="175">
        <f t="shared" si="0"/>
        <v>0</v>
      </c>
    </row>
    <row r="39" spans="2:9" ht="24.75" customHeight="1">
      <c r="B39" s="150">
        <v>28</v>
      </c>
      <c r="C39" s="280"/>
      <c r="D39" s="363"/>
      <c r="E39" s="364"/>
      <c r="F39" s="279"/>
      <c r="G39" s="282"/>
      <c r="H39" s="281"/>
      <c r="I39" s="175">
        <f t="shared" si="0"/>
        <v>0</v>
      </c>
    </row>
    <row r="40" spans="2:9" ht="24.75" customHeight="1">
      <c r="B40" s="150">
        <v>29</v>
      </c>
      <c r="C40" s="280"/>
      <c r="D40" s="363"/>
      <c r="E40" s="364"/>
      <c r="F40" s="279"/>
      <c r="G40" s="282"/>
      <c r="H40" s="281"/>
      <c r="I40" s="175">
        <f t="shared" si="0"/>
        <v>0</v>
      </c>
    </row>
    <row r="41" spans="2:9" ht="24.75" customHeight="1">
      <c r="B41" s="150">
        <v>30</v>
      </c>
      <c r="C41" s="280"/>
      <c r="D41" s="363"/>
      <c r="E41" s="364"/>
      <c r="F41" s="279"/>
      <c r="G41" s="282"/>
      <c r="H41" s="281"/>
      <c r="I41" s="175">
        <f t="shared" si="0"/>
        <v>0</v>
      </c>
    </row>
    <row r="42" spans="2:9" ht="24.75" customHeight="1">
      <c r="B42" s="150">
        <v>31</v>
      </c>
      <c r="C42" s="280"/>
      <c r="D42" s="363"/>
      <c r="E42" s="364"/>
      <c r="F42" s="279"/>
      <c r="G42" s="282"/>
      <c r="H42" s="281"/>
      <c r="I42" s="175">
        <f t="shared" si="0"/>
        <v>0</v>
      </c>
    </row>
    <row r="43" spans="2:9" ht="24.75" customHeight="1">
      <c r="B43" s="150">
        <v>32</v>
      </c>
      <c r="C43" s="280"/>
      <c r="D43" s="363"/>
      <c r="E43" s="364"/>
      <c r="F43" s="279"/>
      <c r="G43" s="282"/>
      <c r="H43" s="281"/>
      <c r="I43" s="175">
        <f t="shared" si="0"/>
        <v>0</v>
      </c>
    </row>
    <row r="44" spans="2:9" ht="24.75" customHeight="1">
      <c r="B44" s="150">
        <v>33</v>
      </c>
      <c r="C44" s="280"/>
      <c r="D44" s="363"/>
      <c r="E44" s="364"/>
      <c r="F44" s="279"/>
      <c r="G44" s="282"/>
      <c r="H44" s="281"/>
      <c r="I44" s="175">
        <f t="shared" si="0"/>
        <v>0</v>
      </c>
    </row>
    <row r="45" spans="2:9" ht="24.75" customHeight="1">
      <c r="B45" s="150">
        <v>34</v>
      </c>
      <c r="C45" s="280"/>
      <c r="D45" s="363"/>
      <c r="E45" s="364"/>
      <c r="F45" s="279"/>
      <c r="G45" s="282"/>
      <c r="H45" s="281"/>
      <c r="I45" s="175">
        <f t="shared" si="0"/>
        <v>0</v>
      </c>
    </row>
    <row r="46" spans="2:9" ht="24.75" customHeight="1">
      <c r="B46" s="150">
        <v>35</v>
      </c>
      <c r="C46" s="280"/>
      <c r="D46" s="363"/>
      <c r="E46" s="364"/>
      <c r="F46" s="279"/>
      <c r="G46" s="282"/>
      <c r="H46" s="281"/>
      <c r="I46" s="175">
        <f t="shared" si="0"/>
        <v>0</v>
      </c>
    </row>
    <row r="47" spans="2:9" ht="24.75" customHeight="1">
      <c r="B47" s="150">
        <v>36</v>
      </c>
      <c r="C47" s="280"/>
      <c r="D47" s="363"/>
      <c r="E47" s="364"/>
      <c r="F47" s="279"/>
      <c r="G47" s="282"/>
      <c r="H47" s="281"/>
      <c r="I47" s="175">
        <f t="shared" si="0"/>
        <v>0</v>
      </c>
    </row>
    <row r="48" spans="2:9" ht="24.75" customHeight="1">
      <c r="B48" s="150">
        <v>37</v>
      </c>
      <c r="C48" s="280"/>
      <c r="D48" s="363"/>
      <c r="E48" s="364"/>
      <c r="F48" s="279"/>
      <c r="G48" s="282"/>
      <c r="H48" s="281"/>
      <c r="I48" s="175">
        <f t="shared" si="0"/>
        <v>0</v>
      </c>
    </row>
    <row r="49" spans="2:9" ht="24.75" customHeight="1">
      <c r="B49" s="150">
        <v>38</v>
      </c>
      <c r="C49" s="280"/>
      <c r="D49" s="363"/>
      <c r="E49" s="364"/>
      <c r="F49" s="279"/>
      <c r="G49" s="282"/>
      <c r="H49" s="281"/>
      <c r="I49" s="175">
        <f t="shared" si="0"/>
        <v>0</v>
      </c>
    </row>
    <row r="50" spans="2:9" ht="24.75" customHeight="1">
      <c r="B50" s="150">
        <v>39</v>
      </c>
      <c r="C50" s="280"/>
      <c r="D50" s="363"/>
      <c r="E50" s="364"/>
      <c r="F50" s="279"/>
      <c r="G50" s="282"/>
      <c r="H50" s="281"/>
      <c r="I50" s="175">
        <f t="shared" si="0"/>
        <v>0</v>
      </c>
    </row>
    <row r="51" spans="2:9" ht="24.75" customHeight="1">
      <c r="B51" s="150">
        <v>40</v>
      </c>
      <c r="C51" s="280"/>
      <c r="D51" s="363"/>
      <c r="E51" s="364"/>
      <c r="F51" s="281"/>
      <c r="G51" s="177"/>
      <c r="H51" s="281"/>
      <c r="I51" s="176">
        <f t="shared" si="0"/>
        <v>0</v>
      </c>
    </row>
    <row r="52" spans="4:10" ht="19.5" customHeight="1">
      <c r="D52" s="91"/>
      <c r="E52" s="92" t="s">
        <v>3</v>
      </c>
      <c r="F52" s="286"/>
      <c r="G52" s="287">
        <f>SUM(G12:G51)</f>
        <v>860</v>
      </c>
      <c r="H52" s="288"/>
      <c r="I52" s="269">
        <f>SUM(I12:I51)</f>
        <v>21188.22</v>
      </c>
      <c r="J52" s="89"/>
    </row>
    <row r="53" spans="4:10" ht="19.5" customHeight="1">
      <c r="D53" s="91"/>
      <c r="E53" s="91"/>
      <c r="F53" s="91"/>
      <c r="G53" s="91"/>
      <c r="H53" s="91"/>
      <c r="I53" s="91"/>
      <c r="J53" s="222"/>
    </row>
    <row r="54" spans="3:11" ht="12.75" customHeight="1">
      <c r="C54" s="357" t="s">
        <v>87</v>
      </c>
      <c r="D54" s="358"/>
      <c r="E54" s="358"/>
      <c r="F54" s="358"/>
      <c r="G54" s="358"/>
      <c r="H54" s="358"/>
      <c r="I54" s="359"/>
      <c r="J54" s="284"/>
      <c r="K54" s="284"/>
    </row>
    <row r="55" spans="3:11" ht="42.75" customHeight="1">
      <c r="C55" s="360"/>
      <c r="D55" s="361"/>
      <c r="E55" s="361"/>
      <c r="F55" s="361"/>
      <c r="G55" s="361"/>
      <c r="H55" s="361"/>
      <c r="I55" s="362"/>
      <c r="J55" s="284"/>
      <c r="K55" s="284"/>
    </row>
    <row r="56" ht="12.75">
      <c r="D56" s="149"/>
    </row>
    <row r="58" ht="12.75">
      <c r="D58" s="149"/>
    </row>
    <row r="59" ht="12.75">
      <c r="D59" s="149"/>
    </row>
  </sheetData>
  <sheetProtection password="D997" sheet="1" objects="1" scenarios="1"/>
  <mergeCells count="45">
    <mergeCell ref="E4:F4"/>
    <mergeCell ref="G5:I5"/>
    <mergeCell ref="D12:E12"/>
    <mergeCell ref="D13:E13"/>
    <mergeCell ref="D6:E6"/>
    <mergeCell ref="D10:E10"/>
    <mergeCell ref="D48:E48"/>
    <mergeCell ref="D40:E40"/>
    <mergeCell ref="D45:E45"/>
    <mergeCell ref="D19:E19"/>
    <mergeCell ref="D20:E20"/>
    <mergeCell ref="D21:E21"/>
    <mergeCell ref="D30:E30"/>
    <mergeCell ref="D22:E22"/>
    <mergeCell ref="D23:E23"/>
    <mergeCell ref="D24:E24"/>
    <mergeCell ref="D14:E14"/>
    <mergeCell ref="D15:E15"/>
    <mergeCell ref="D17:E17"/>
    <mergeCell ref="D18:E18"/>
    <mergeCell ref="D16:E16"/>
    <mergeCell ref="D36:E36"/>
    <mergeCell ref="D25:E25"/>
    <mergeCell ref="D26:E26"/>
    <mergeCell ref="D27:E27"/>
    <mergeCell ref="D28:E28"/>
    <mergeCell ref="D37:E37"/>
    <mergeCell ref="D38:E38"/>
    <mergeCell ref="D39:E39"/>
    <mergeCell ref="D32:E32"/>
    <mergeCell ref="D29:E29"/>
    <mergeCell ref="D34:E34"/>
    <mergeCell ref="D31:E31"/>
    <mergeCell ref="D33:E33"/>
    <mergeCell ref="D35:E35"/>
    <mergeCell ref="C54:I55"/>
    <mergeCell ref="D41:E41"/>
    <mergeCell ref="D42:E42"/>
    <mergeCell ref="D43:E43"/>
    <mergeCell ref="D44:E44"/>
    <mergeCell ref="D51:E51"/>
    <mergeCell ref="D50:E50"/>
    <mergeCell ref="D46:E46"/>
    <mergeCell ref="D49:E49"/>
    <mergeCell ref="D47:E47"/>
  </mergeCells>
  <dataValidations count="4">
    <dataValidation type="decimal" allowBlank="1" showInputMessage="1" showErrorMessage="1" sqref="G15:G51 H13:H51">
      <formula1>-987654321</formula1>
      <formula2>987654321</formula2>
    </dataValidation>
    <dataValidation allowBlank="1" showErrorMessage="1" sqref="G6"/>
    <dataValidation type="list" allowBlank="1" showInputMessage="1" showErrorMessage="1" sqref="C12:C51">
      <formula1>$S$2:$S$3</formula1>
    </dataValidation>
    <dataValidation type="decimal" allowBlank="1" showInputMessage="1" showErrorMessage="1" promptTitle="Calculation Method" prompt="Please use the last worksheet of this file, called &quot;Hourly rate calculation&quot; to help you out in calculating the correct hourly rate" sqref="H12">
      <formula1>-987654321</formula1>
      <formula2>987654321</formula2>
    </dataValidation>
  </dataValidations>
  <printOptions horizontalCentered="1"/>
  <pageMargins left="0.51" right="0.47" top="0.5905511811023623" bottom="0.5905511811023623" header="0.3937007874015748" footer="0.3937007874015748"/>
  <pageSetup fitToHeight="1" fitToWidth="1" horizontalDpi="600" verticalDpi="600" orientation="portrait" paperSize="9" scale="60" r:id="rId1"/>
  <headerFooter alignWithMargins="0">
    <oddFooter>&amp;L&amp;F&amp;C&amp;D&amp;R&amp;P/&amp;N</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M55"/>
  <sheetViews>
    <sheetView zoomScale="88" zoomScaleNormal="88" zoomScalePageLayoutView="0" workbookViewId="0" topLeftCell="A1">
      <selection activeCell="M14" sqref="M14"/>
    </sheetView>
  </sheetViews>
  <sheetFormatPr defaultColWidth="9.140625" defaultRowHeight="12.75"/>
  <cols>
    <col min="1" max="2" width="1.7109375" style="1" customWidth="1"/>
    <col min="3" max="3" width="20.7109375" style="1" customWidth="1"/>
    <col min="4" max="4" width="18.7109375" style="1" customWidth="1"/>
    <col min="5" max="5" width="8.8515625" style="1" customWidth="1"/>
    <col min="6" max="6" width="16.8515625" style="1" customWidth="1"/>
    <col min="7" max="7" width="18.421875" style="1" customWidth="1"/>
    <col min="8" max="8" width="25.7109375" style="1" customWidth="1"/>
    <col min="9" max="10" width="12.7109375" style="1" customWidth="1"/>
    <col min="11" max="11" width="15.7109375" style="1" customWidth="1"/>
    <col min="12" max="12" width="12.7109375" style="1" customWidth="1"/>
    <col min="13" max="13" width="31.8515625" style="1" customWidth="1"/>
    <col min="14" max="16384" width="9.140625" style="1" customWidth="1"/>
  </cols>
  <sheetData>
    <row r="1" spans="1:13" ht="15.75">
      <c r="A1" s="133" t="s">
        <v>151</v>
      </c>
      <c r="B1" s="133"/>
      <c r="C1" s="133"/>
      <c r="D1" s="134"/>
      <c r="E1" s="134"/>
      <c r="F1" s="134"/>
      <c r="G1" s="134"/>
      <c r="H1" s="134"/>
      <c r="I1" s="133"/>
      <c r="J1" s="133"/>
      <c r="K1" s="133"/>
      <c r="L1" s="133"/>
      <c r="M1" s="133"/>
    </row>
    <row r="3" spans="3:11" ht="14.25">
      <c r="C3" s="4" t="s">
        <v>26</v>
      </c>
      <c r="D3" s="84">
        <f>IF(Summary!C4="","",Summary!C4)</f>
        <v>41067</v>
      </c>
      <c r="E3" s="52" t="s">
        <v>0</v>
      </c>
      <c r="F3" s="85">
        <f>IF(Summary!E4="","",Summary!E4)</f>
        <v>41614</v>
      </c>
      <c r="H3" s="51"/>
      <c r="J3" s="58"/>
      <c r="K3" s="76"/>
    </row>
    <row r="4" spans="1:8" s="63" customFormat="1" ht="14.25">
      <c r="A4" s="1"/>
      <c r="B4" s="1"/>
      <c r="C4" s="4"/>
      <c r="D4" s="62"/>
      <c r="E4" s="52"/>
      <c r="F4" s="62"/>
      <c r="G4" s="1"/>
      <c r="H4" s="51"/>
    </row>
    <row r="5" spans="3:13" ht="15">
      <c r="C5" s="4" t="s">
        <v>49</v>
      </c>
      <c r="D5" s="77" t="str">
        <f>IF(Summary!C7="","-",Summary!C7)</f>
        <v>IEE/12/BWI/457/SI2.623227</v>
      </c>
      <c r="E5" s="63"/>
      <c r="F5" s="63"/>
      <c r="H5" s="58" t="s">
        <v>55</v>
      </c>
      <c r="I5" s="388" t="str">
        <f>Summary!C8</f>
        <v>CROSKILLS</v>
      </c>
      <c r="J5" s="388"/>
      <c r="K5" s="388"/>
      <c r="L5" s="388"/>
      <c r="M5" s="388"/>
    </row>
    <row r="7" spans="3:8" ht="14.25">
      <c r="C7" s="4" t="s">
        <v>48</v>
      </c>
      <c r="D7" s="63"/>
      <c r="E7" s="311" t="str">
        <f>IF(Summary!C9="","-",Summary!C9)</f>
        <v>UNDP</v>
      </c>
      <c r="F7" s="311"/>
      <c r="H7" s="10"/>
    </row>
    <row r="9" ht="12.75">
      <c r="D9" s="4" t="s">
        <v>135</v>
      </c>
    </row>
    <row r="11" spans="3:13" ht="51.75" customHeight="1">
      <c r="C11" s="53" t="s">
        <v>35</v>
      </c>
      <c r="D11" s="382" t="s">
        <v>17</v>
      </c>
      <c r="E11" s="383"/>
      <c r="F11" s="384"/>
      <c r="G11" s="29" t="s">
        <v>21</v>
      </c>
      <c r="H11" s="43" t="s">
        <v>23</v>
      </c>
      <c r="I11" s="389" t="s">
        <v>18</v>
      </c>
      <c r="J11" s="390"/>
      <c r="K11" s="390"/>
      <c r="L11" s="391"/>
      <c r="M11" s="29" t="s">
        <v>19</v>
      </c>
    </row>
    <row r="12" spans="3:13" ht="15.75" customHeight="1">
      <c r="C12" s="3">
        <v>1</v>
      </c>
      <c r="D12" s="385"/>
      <c r="E12" s="386"/>
      <c r="F12" s="387"/>
      <c r="G12" s="45"/>
      <c r="H12" s="45"/>
      <c r="I12" s="385"/>
      <c r="J12" s="386"/>
      <c r="K12" s="386"/>
      <c r="L12" s="387"/>
      <c r="M12" s="26"/>
    </row>
    <row r="13" spans="3:13" ht="15.75" customHeight="1">
      <c r="C13" s="3">
        <f>C12+1</f>
        <v>2</v>
      </c>
      <c r="D13" s="370"/>
      <c r="E13" s="371"/>
      <c r="F13" s="372"/>
      <c r="G13" s="46"/>
      <c r="H13" s="277"/>
      <c r="I13" s="370"/>
      <c r="J13" s="371"/>
      <c r="K13" s="371"/>
      <c r="L13" s="372"/>
      <c r="M13" s="27"/>
    </row>
    <row r="14" spans="3:13" ht="15.75" customHeight="1">
      <c r="C14" s="3">
        <f aca="true" t="shared" si="0" ref="C14:C51">C13+1</f>
        <v>3</v>
      </c>
      <c r="D14" s="370"/>
      <c r="E14" s="371"/>
      <c r="F14" s="372"/>
      <c r="G14" s="46"/>
      <c r="H14" s="46"/>
      <c r="I14" s="370"/>
      <c r="J14" s="371"/>
      <c r="K14" s="371"/>
      <c r="L14" s="372"/>
      <c r="M14" s="27"/>
    </row>
    <row r="15" spans="3:13" ht="15.75" customHeight="1">
      <c r="C15" s="3">
        <f t="shared" si="0"/>
        <v>4</v>
      </c>
      <c r="D15" s="370"/>
      <c r="E15" s="371"/>
      <c r="F15" s="372"/>
      <c r="G15" s="46"/>
      <c r="H15" s="46"/>
      <c r="I15" s="370"/>
      <c r="J15" s="371"/>
      <c r="K15" s="371"/>
      <c r="L15" s="372"/>
      <c r="M15" s="27"/>
    </row>
    <row r="16" spans="3:13" ht="15.75" customHeight="1">
      <c r="C16" s="3">
        <f t="shared" si="0"/>
        <v>5</v>
      </c>
      <c r="D16" s="370"/>
      <c r="E16" s="371"/>
      <c r="F16" s="372"/>
      <c r="G16" s="46"/>
      <c r="H16" s="46"/>
      <c r="I16" s="370"/>
      <c r="J16" s="371"/>
      <c r="K16" s="371"/>
      <c r="L16" s="372"/>
      <c r="M16" s="27"/>
    </row>
    <row r="17" spans="3:13" ht="15.75" customHeight="1">
      <c r="C17" s="3">
        <f t="shared" si="0"/>
        <v>6</v>
      </c>
      <c r="D17" s="370"/>
      <c r="E17" s="371"/>
      <c r="F17" s="372"/>
      <c r="G17" s="46"/>
      <c r="H17" s="46"/>
      <c r="I17" s="370"/>
      <c r="J17" s="371"/>
      <c r="K17" s="371"/>
      <c r="L17" s="372"/>
      <c r="M17" s="27"/>
    </row>
    <row r="18" spans="3:13" ht="15.75" customHeight="1">
      <c r="C18" s="3">
        <f t="shared" si="0"/>
        <v>7</v>
      </c>
      <c r="D18" s="370"/>
      <c r="E18" s="371"/>
      <c r="F18" s="372"/>
      <c r="G18" s="46"/>
      <c r="H18" s="46"/>
      <c r="I18" s="370"/>
      <c r="J18" s="371"/>
      <c r="K18" s="371"/>
      <c r="L18" s="372"/>
      <c r="M18" s="27"/>
    </row>
    <row r="19" spans="3:13" ht="15.75" customHeight="1">
      <c r="C19" s="3">
        <f t="shared" si="0"/>
        <v>8</v>
      </c>
      <c r="D19" s="370"/>
      <c r="E19" s="371"/>
      <c r="F19" s="372"/>
      <c r="G19" s="46"/>
      <c r="H19" s="46"/>
      <c r="I19" s="370"/>
      <c r="J19" s="371"/>
      <c r="K19" s="371"/>
      <c r="L19" s="372"/>
      <c r="M19" s="27"/>
    </row>
    <row r="20" spans="3:13" ht="15.75" customHeight="1">
      <c r="C20" s="3">
        <f t="shared" si="0"/>
        <v>9</v>
      </c>
      <c r="D20" s="370"/>
      <c r="E20" s="371"/>
      <c r="F20" s="372"/>
      <c r="G20" s="46"/>
      <c r="H20" s="46"/>
      <c r="I20" s="370"/>
      <c r="J20" s="371"/>
      <c r="K20" s="371"/>
      <c r="L20" s="372"/>
      <c r="M20" s="27"/>
    </row>
    <row r="21" spans="3:13" ht="15.75" customHeight="1">
      <c r="C21" s="3">
        <f t="shared" si="0"/>
        <v>10</v>
      </c>
      <c r="D21" s="370"/>
      <c r="E21" s="371"/>
      <c r="F21" s="372"/>
      <c r="G21" s="46"/>
      <c r="H21" s="46"/>
      <c r="I21" s="370"/>
      <c r="J21" s="371"/>
      <c r="K21" s="371"/>
      <c r="L21" s="372"/>
      <c r="M21" s="27"/>
    </row>
    <row r="22" spans="3:13" ht="15.75" customHeight="1">
      <c r="C22" s="3">
        <f t="shared" si="0"/>
        <v>11</v>
      </c>
      <c r="D22" s="370"/>
      <c r="E22" s="371"/>
      <c r="F22" s="372"/>
      <c r="G22" s="46"/>
      <c r="H22" s="46"/>
      <c r="I22" s="370"/>
      <c r="J22" s="371"/>
      <c r="K22" s="371"/>
      <c r="L22" s="372"/>
      <c r="M22" s="27"/>
    </row>
    <row r="23" spans="3:13" ht="15.75" customHeight="1">
      <c r="C23" s="3">
        <f t="shared" si="0"/>
        <v>12</v>
      </c>
      <c r="D23" s="370"/>
      <c r="E23" s="371"/>
      <c r="F23" s="372"/>
      <c r="G23" s="46"/>
      <c r="H23" s="46"/>
      <c r="I23" s="370"/>
      <c r="J23" s="371"/>
      <c r="K23" s="371"/>
      <c r="L23" s="372"/>
      <c r="M23" s="27"/>
    </row>
    <row r="24" spans="3:13" ht="15.75" customHeight="1">
      <c r="C24" s="3">
        <f t="shared" si="0"/>
        <v>13</v>
      </c>
      <c r="D24" s="370"/>
      <c r="E24" s="371"/>
      <c r="F24" s="372"/>
      <c r="G24" s="46"/>
      <c r="H24" s="46"/>
      <c r="I24" s="370"/>
      <c r="J24" s="371"/>
      <c r="K24" s="371"/>
      <c r="L24" s="372"/>
      <c r="M24" s="27"/>
    </row>
    <row r="25" spans="3:13" ht="15.75" customHeight="1">
      <c r="C25" s="3">
        <f t="shared" si="0"/>
        <v>14</v>
      </c>
      <c r="D25" s="370"/>
      <c r="E25" s="371"/>
      <c r="F25" s="372"/>
      <c r="G25" s="46"/>
      <c r="H25" s="46"/>
      <c r="I25" s="370"/>
      <c r="J25" s="371"/>
      <c r="K25" s="371"/>
      <c r="L25" s="372"/>
      <c r="M25" s="27"/>
    </row>
    <row r="26" spans="3:13" ht="15.75" customHeight="1">
      <c r="C26" s="3">
        <f t="shared" si="0"/>
        <v>15</v>
      </c>
      <c r="D26" s="370"/>
      <c r="E26" s="371"/>
      <c r="F26" s="372"/>
      <c r="G26" s="46"/>
      <c r="H26" s="46"/>
      <c r="I26" s="370"/>
      <c r="J26" s="371"/>
      <c r="K26" s="371"/>
      <c r="L26" s="372"/>
      <c r="M26" s="27"/>
    </row>
    <row r="27" spans="3:13" ht="15.75" customHeight="1">
      <c r="C27" s="3">
        <f t="shared" si="0"/>
        <v>16</v>
      </c>
      <c r="D27" s="370"/>
      <c r="E27" s="371"/>
      <c r="F27" s="372"/>
      <c r="G27" s="46"/>
      <c r="H27" s="46"/>
      <c r="I27" s="370"/>
      <c r="J27" s="371"/>
      <c r="K27" s="371"/>
      <c r="L27" s="372"/>
      <c r="M27" s="27"/>
    </row>
    <row r="28" spans="3:13" ht="15.75" customHeight="1">
      <c r="C28" s="3">
        <f t="shared" si="0"/>
        <v>17</v>
      </c>
      <c r="D28" s="370"/>
      <c r="E28" s="371"/>
      <c r="F28" s="372"/>
      <c r="G28" s="46"/>
      <c r="H28" s="46"/>
      <c r="I28" s="370"/>
      <c r="J28" s="371"/>
      <c r="K28" s="371"/>
      <c r="L28" s="372"/>
      <c r="M28" s="27"/>
    </row>
    <row r="29" spans="3:13" ht="15.75" customHeight="1">
      <c r="C29" s="3">
        <f t="shared" si="0"/>
        <v>18</v>
      </c>
      <c r="D29" s="370"/>
      <c r="E29" s="371"/>
      <c r="F29" s="372"/>
      <c r="G29" s="46"/>
      <c r="H29" s="46"/>
      <c r="I29" s="370"/>
      <c r="J29" s="371"/>
      <c r="K29" s="371"/>
      <c r="L29" s="372"/>
      <c r="M29" s="27"/>
    </row>
    <row r="30" spans="3:13" ht="15.75" customHeight="1">
      <c r="C30" s="3">
        <f t="shared" si="0"/>
        <v>19</v>
      </c>
      <c r="D30" s="370"/>
      <c r="E30" s="371"/>
      <c r="F30" s="372"/>
      <c r="G30" s="46"/>
      <c r="H30" s="46"/>
      <c r="I30" s="370"/>
      <c r="J30" s="371"/>
      <c r="K30" s="371"/>
      <c r="L30" s="372"/>
      <c r="M30" s="27"/>
    </row>
    <row r="31" spans="3:13" ht="15.75" customHeight="1">
      <c r="C31" s="3">
        <f t="shared" si="0"/>
        <v>20</v>
      </c>
      <c r="D31" s="370"/>
      <c r="E31" s="371"/>
      <c r="F31" s="372"/>
      <c r="G31" s="46"/>
      <c r="H31" s="46"/>
      <c r="I31" s="370"/>
      <c r="J31" s="371"/>
      <c r="K31" s="371"/>
      <c r="L31" s="372"/>
      <c r="M31" s="27"/>
    </row>
    <row r="32" spans="3:13" ht="15.75" customHeight="1">
      <c r="C32" s="3">
        <f t="shared" si="0"/>
        <v>21</v>
      </c>
      <c r="D32" s="370"/>
      <c r="E32" s="371"/>
      <c r="F32" s="372"/>
      <c r="G32" s="46"/>
      <c r="H32" s="46"/>
      <c r="I32" s="370"/>
      <c r="J32" s="371"/>
      <c r="K32" s="371"/>
      <c r="L32" s="372"/>
      <c r="M32" s="27"/>
    </row>
    <row r="33" spans="3:13" ht="15.75" customHeight="1">
      <c r="C33" s="3">
        <f t="shared" si="0"/>
        <v>22</v>
      </c>
      <c r="D33" s="370"/>
      <c r="E33" s="371"/>
      <c r="F33" s="372"/>
      <c r="G33" s="46"/>
      <c r="H33" s="46"/>
      <c r="I33" s="370"/>
      <c r="J33" s="371"/>
      <c r="K33" s="371"/>
      <c r="L33" s="372"/>
      <c r="M33" s="27"/>
    </row>
    <row r="34" spans="3:13" ht="15.75" customHeight="1">
      <c r="C34" s="3">
        <f t="shared" si="0"/>
        <v>23</v>
      </c>
      <c r="D34" s="370"/>
      <c r="E34" s="371"/>
      <c r="F34" s="372"/>
      <c r="G34" s="46"/>
      <c r="H34" s="46"/>
      <c r="I34" s="370"/>
      <c r="J34" s="371"/>
      <c r="K34" s="371"/>
      <c r="L34" s="372"/>
      <c r="M34" s="27"/>
    </row>
    <row r="35" spans="3:13" ht="15.75" customHeight="1">
      <c r="C35" s="3">
        <f t="shared" si="0"/>
        <v>24</v>
      </c>
      <c r="D35" s="370"/>
      <c r="E35" s="371"/>
      <c r="F35" s="372"/>
      <c r="G35" s="46"/>
      <c r="H35" s="46"/>
      <c r="I35" s="370"/>
      <c r="J35" s="371"/>
      <c r="K35" s="371"/>
      <c r="L35" s="372"/>
      <c r="M35" s="27"/>
    </row>
    <row r="36" spans="3:13" ht="15.75" customHeight="1">
      <c r="C36" s="3">
        <f t="shared" si="0"/>
        <v>25</v>
      </c>
      <c r="D36" s="370"/>
      <c r="E36" s="371"/>
      <c r="F36" s="372"/>
      <c r="G36" s="46"/>
      <c r="H36" s="46"/>
      <c r="I36" s="370"/>
      <c r="J36" s="371"/>
      <c r="K36" s="371"/>
      <c r="L36" s="372"/>
      <c r="M36" s="27"/>
    </row>
    <row r="37" spans="3:13" ht="15.75" customHeight="1">
      <c r="C37" s="3">
        <f t="shared" si="0"/>
        <v>26</v>
      </c>
      <c r="D37" s="370"/>
      <c r="E37" s="371"/>
      <c r="F37" s="372"/>
      <c r="G37" s="46"/>
      <c r="H37" s="46"/>
      <c r="I37" s="370"/>
      <c r="J37" s="371"/>
      <c r="K37" s="371"/>
      <c r="L37" s="372"/>
      <c r="M37" s="27"/>
    </row>
    <row r="38" spans="3:13" ht="15.75" customHeight="1">
      <c r="C38" s="3">
        <f t="shared" si="0"/>
        <v>27</v>
      </c>
      <c r="D38" s="370"/>
      <c r="E38" s="371"/>
      <c r="F38" s="372"/>
      <c r="G38" s="46"/>
      <c r="H38" s="46"/>
      <c r="I38" s="370"/>
      <c r="J38" s="371"/>
      <c r="K38" s="371"/>
      <c r="L38" s="372"/>
      <c r="M38" s="27"/>
    </row>
    <row r="39" spans="3:13" ht="15.75" customHeight="1">
      <c r="C39" s="3">
        <f t="shared" si="0"/>
        <v>28</v>
      </c>
      <c r="D39" s="370"/>
      <c r="E39" s="371"/>
      <c r="F39" s="372"/>
      <c r="G39" s="46"/>
      <c r="H39" s="46"/>
      <c r="I39" s="370"/>
      <c r="J39" s="371"/>
      <c r="K39" s="371"/>
      <c r="L39" s="372"/>
      <c r="M39" s="27"/>
    </row>
    <row r="40" spans="3:13" ht="15.75" customHeight="1">
      <c r="C40" s="3">
        <f t="shared" si="0"/>
        <v>29</v>
      </c>
      <c r="D40" s="370"/>
      <c r="E40" s="371"/>
      <c r="F40" s="372"/>
      <c r="G40" s="46"/>
      <c r="H40" s="46"/>
      <c r="I40" s="370"/>
      <c r="J40" s="371"/>
      <c r="K40" s="371"/>
      <c r="L40" s="372"/>
      <c r="M40" s="27"/>
    </row>
    <row r="41" spans="3:13" ht="15.75" customHeight="1">
      <c r="C41" s="3">
        <f t="shared" si="0"/>
        <v>30</v>
      </c>
      <c r="D41" s="370"/>
      <c r="E41" s="371"/>
      <c r="F41" s="372"/>
      <c r="G41" s="46"/>
      <c r="H41" s="46"/>
      <c r="I41" s="370"/>
      <c r="J41" s="371"/>
      <c r="K41" s="371"/>
      <c r="L41" s="372"/>
      <c r="M41" s="27"/>
    </row>
    <row r="42" spans="3:13" ht="15.75" customHeight="1">
      <c r="C42" s="3">
        <f t="shared" si="0"/>
        <v>31</v>
      </c>
      <c r="D42" s="370"/>
      <c r="E42" s="371"/>
      <c r="F42" s="372"/>
      <c r="G42" s="46"/>
      <c r="H42" s="46"/>
      <c r="I42" s="370"/>
      <c r="J42" s="371"/>
      <c r="K42" s="371"/>
      <c r="L42" s="372"/>
      <c r="M42" s="27"/>
    </row>
    <row r="43" spans="3:13" ht="15.75" customHeight="1">
      <c r="C43" s="3">
        <f t="shared" si="0"/>
        <v>32</v>
      </c>
      <c r="D43" s="370"/>
      <c r="E43" s="371"/>
      <c r="F43" s="372"/>
      <c r="G43" s="46"/>
      <c r="H43" s="46"/>
      <c r="I43" s="370"/>
      <c r="J43" s="371"/>
      <c r="K43" s="371"/>
      <c r="L43" s="372"/>
      <c r="M43" s="27"/>
    </row>
    <row r="44" spans="3:13" ht="15.75" customHeight="1">
      <c r="C44" s="3">
        <f t="shared" si="0"/>
        <v>33</v>
      </c>
      <c r="D44" s="370"/>
      <c r="E44" s="371"/>
      <c r="F44" s="372"/>
      <c r="G44" s="46"/>
      <c r="H44" s="46"/>
      <c r="I44" s="370"/>
      <c r="J44" s="371"/>
      <c r="K44" s="371"/>
      <c r="L44" s="372"/>
      <c r="M44" s="27"/>
    </row>
    <row r="45" spans="3:13" ht="15.75" customHeight="1">
      <c r="C45" s="3">
        <f t="shared" si="0"/>
        <v>34</v>
      </c>
      <c r="D45" s="370"/>
      <c r="E45" s="371"/>
      <c r="F45" s="372"/>
      <c r="G45" s="46"/>
      <c r="H45" s="46"/>
      <c r="I45" s="370"/>
      <c r="J45" s="371"/>
      <c r="K45" s="371"/>
      <c r="L45" s="372"/>
      <c r="M45" s="27"/>
    </row>
    <row r="46" spans="3:13" ht="15.75" customHeight="1">
      <c r="C46" s="3">
        <f t="shared" si="0"/>
        <v>35</v>
      </c>
      <c r="D46" s="370"/>
      <c r="E46" s="371"/>
      <c r="F46" s="372"/>
      <c r="G46" s="46"/>
      <c r="H46" s="46"/>
      <c r="I46" s="370"/>
      <c r="J46" s="371"/>
      <c r="K46" s="371"/>
      <c r="L46" s="372"/>
      <c r="M46" s="27"/>
    </row>
    <row r="47" spans="3:13" ht="15.75" customHeight="1">
      <c r="C47" s="3">
        <f t="shared" si="0"/>
        <v>36</v>
      </c>
      <c r="D47" s="370"/>
      <c r="E47" s="371"/>
      <c r="F47" s="372"/>
      <c r="G47" s="46"/>
      <c r="H47" s="46"/>
      <c r="I47" s="370"/>
      <c r="J47" s="371"/>
      <c r="K47" s="371"/>
      <c r="L47" s="372"/>
      <c r="M47" s="27"/>
    </row>
    <row r="48" spans="3:13" ht="15.75" customHeight="1">
      <c r="C48" s="3">
        <f t="shared" si="0"/>
        <v>37</v>
      </c>
      <c r="D48" s="370"/>
      <c r="E48" s="371"/>
      <c r="F48" s="372"/>
      <c r="G48" s="46"/>
      <c r="H48" s="46"/>
      <c r="I48" s="370"/>
      <c r="J48" s="371"/>
      <c r="K48" s="371"/>
      <c r="L48" s="372"/>
      <c r="M48" s="27"/>
    </row>
    <row r="49" spans="3:13" ht="15.75" customHeight="1">
      <c r="C49" s="3">
        <f t="shared" si="0"/>
        <v>38</v>
      </c>
      <c r="D49" s="370"/>
      <c r="E49" s="371"/>
      <c r="F49" s="372"/>
      <c r="G49" s="46"/>
      <c r="H49" s="46"/>
      <c r="I49" s="370"/>
      <c r="J49" s="371"/>
      <c r="K49" s="371"/>
      <c r="L49" s="372"/>
      <c r="M49" s="27"/>
    </row>
    <row r="50" spans="3:13" ht="15.75" customHeight="1">
      <c r="C50" s="3">
        <f t="shared" si="0"/>
        <v>39</v>
      </c>
      <c r="D50" s="370"/>
      <c r="E50" s="371"/>
      <c r="F50" s="372"/>
      <c r="G50" s="46"/>
      <c r="H50" s="46"/>
      <c r="I50" s="370"/>
      <c r="J50" s="371"/>
      <c r="K50" s="371"/>
      <c r="L50" s="372"/>
      <c r="M50" s="27"/>
    </row>
    <row r="51" spans="3:13" ht="15.75" customHeight="1">
      <c r="C51" s="3">
        <f t="shared" si="0"/>
        <v>40</v>
      </c>
      <c r="D51" s="379"/>
      <c r="E51" s="380"/>
      <c r="F51" s="381"/>
      <c r="G51" s="47"/>
      <c r="H51" s="47"/>
      <c r="I51" s="379"/>
      <c r="J51" s="380"/>
      <c r="K51" s="380"/>
      <c r="L51" s="381"/>
      <c r="M51" s="28"/>
    </row>
    <row r="52" spans="4:13" ht="15.75" customHeight="1">
      <c r="D52" s="16"/>
      <c r="E52" s="16"/>
      <c r="F52" s="16"/>
      <c r="G52" s="16"/>
      <c r="H52" s="16"/>
      <c r="I52" s="16"/>
      <c r="J52" s="16"/>
      <c r="K52" s="16"/>
      <c r="L52" s="17" t="s">
        <v>3</v>
      </c>
      <c r="M52" s="82">
        <f>SUM(M12:M51)</f>
        <v>0</v>
      </c>
    </row>
    <row r="53" spans="4:13" ht="15.75" customHeight="1">
      <c r="D53" s="16"/>
      <c r="E53" s="16"/>
      <c r="F53" s="16"/>
      <c r="G53" s="16"/>
      <c r="H53" s="16"/>
      <c r="I53" s="16"/>
      <c r="J53" s="16"/>
      <c r="K53" s="16"/>
      <c r="L53" s="17"/>
      <c r="M53" s="56"/>
    </row>
    <row r="54" spans="3:12" ht="12.75">
      <c r="C54" s="373" t="s">
        <v>69</v>
      </c>
      <c r="D54" s="374"/>
      <c r="E54" s="374"/>
      <c r="F54" s="374"/>
      <c r="G54" s="374"/>
      <c r="H54" s="374"/>
      <c r="I54" s="374"/>
      <c r="J54" s="374"/>
      <c r="K54" s="374"/>
      <c r="L54" s="375"/>
    </row>
    <row r="55" spans="3:12" ht="33" customHeight="1">
      <c r="C55" s="376"/>
      <c r="D55" s="377"/>
      <c r="E55" s="377"/>
      <c r="F55" s="377"/>
      <c r="G55" s="377"/>
      <c r="H55" s="377"/>
      <c r="I55" s="377"/>
      <c r="J55" s="377"/>
      <c r="K55" s="377"/>
      <c r="L55" s="378"/>
    </row>
  </sheetData>
  <sheetProtection password="D997" sheet="1" objects="1" scenarios="1"/>
  <mergeCells count="84">
    <mergeCell ref="I5:M5"/>
    <mergeCell ref="I11:L11"/>
    <mergeCell ref="I12:L12"/>
    <mergeCell ref="D22:F22"/>
    <mergeCell ref="I15:L15"/>
    <mergeCell ref="I16:L16"/>
    <mergeCell ref="I17:L17"/>
    <mergeCell ref="I22:L22"/>
    <mergeCell ref="I23:L23"/>
    <mergeCell ref="I13:L13"/>
    <mergeCell ref="D17:F17"/>
    <mergeCell ref="I21:L21"/>
    <mergeCell ref="I20:L20"/>
    <mergeCell ref="D11:F11"/>
    <mergeCell ref="D12:F12"/>
    <mergeCell ref="D25:F25"/>
    <mergeCell ref="D26:F26"/>
    <mergeCell ref="D27:F27"/>
    <mergeCell ref="D28:F28"/>
    <mergeCell ref="D23:F23"/>
    <mergeCell ref="D13:F13"/>
    <mergeCell ref="D14:F14"/>
    <mergeCell ref="D15:F15"/>
    <mergeCell ref="D16:F16"/>
    <mergeCell ref="D33:F33"/>
    <mergeCell ref="D34:F34"/>
    <mergeCell ref="D36:F36"/>
    <mergeCell ref="D38:F38"/>
    <mergeCell ref="D30:F30"/>
    <mergeCell ref="D18:F18"/>
    <mergeCell ref="D19:F19"/>
    <mergeCell ref="D20:F20"/>
    <mergeCell ref="D21:F21"/>
    <mergeCell ref="D24:F24"/>
    <mergeCell ref="I50:L50"/>
    <mergeCell ref="I14:L14"/>
    <mergeCell ref="I32:L32"/>
    <mergeCell ref="I33:L33"/>
    <mergeCell ref="I24:L24"/>
    <mergeCell ref="I25:L25"/>
    <mergeCell ref="I36:L36"/>
    <mergeCell ref="I28:L28"/>
    <mergeCell ref="I18:L18"/>
    <mergeCell ref="I19:L19"/>
    <mergeCell ref="D50:F50"/>
    <mergeCell ref="I44:L44"/>
    <mergeCell ref="I39:L39"/>
    <mergeCell ref="C54:L55"/>
    <mergeCell ref="I41:L41"/>
    <mergeCell ref="I42:L42"/>
    <mergeCell ref="I43:L43"/>
    <mergeCell ref="I51:L51"/>
    <mergeCell ref="D51:F51"/>
    <mergeCell ref="D43:F43"/>
    <mergeCell ref="I49:L49"/>
    <mergeCell ref="I35:L35"/>
    <mergeCell ref="D49:F49"/>
    <mergeCell ref="D45:F45"/>
    <mergeCell ref="D47:F47"/>
    <mergeCell ref="D48:F48"/>
    <mergeCell ref="D37:F37"/>
    <mergeCell ref="D35:F35"/>
    <mergeCell ref="D39:F39"/>
    <mergeCell ref="D40:F40"/>
    <mergeCell ref="I31:L31"/>
    <mergeCell ref="I30:L30"/>
    <mergeCell ref="I29:L29"/>
    <mergeCell ref="I34:L34"/>
    <mergeCell ref="D46:F46"/>
    <mergeCell ref="D42:F42"/>
    <mergeCell ref="D44:F44"/>
    <mergeCell ref="D41:F41"/>
    <mergeCell ref="D31:F31"/>
    <mergeCell ref="D32:F32"/>
    <mergeCell ref="D29:F29"/>
    <mergeCell ref="I26:L26"/>
    <mergeCell ref="I45:L45"/>
    <mergeCell ref="I46:L46"/>
    <mergeCell ref="I47:L47"/>
    <mergeCell ref="I48:L48"/>
    <mergeCell ref="I40:L40"/>
    <mergeCell ref="I27:L27"/>
    <mergeCell ref="I37:L37"/>
    <mergeCell ref="I38:L38"/>
  </mergeCells>
  <dataValidations count="2">
    <dataValidation type="decimal" allowBlank="1" showInputMessage="1" showErrorMessage="1" sqref="M12:M51">
      <formula1>-987654321</formula1>
      <formula2>987654321</formula2>
    </dataValidation>
    <dataValidation type="date" operator="notEqual" allowBlank="1" showInputMessage="1" showErrorMessage="1" sqref="H12:H51">
      <formula1>1</formula1>
    </dataValidation>
  </dataValidations>
  <printOptions horizontalCentered="1"/>
  <pageMargins left="0.5905511811023623" right="0.5905511811023623" top="0.5905511811023623" bottom="0.5905511811023623" header="0.3937007874015748" footer="0.3937007874015748"/>
  <pageSetup fitToHeight="1" fitToWidth="1" horizontalDpi="600" verticalDpi="600" orientation="landscape" paperSize="9" scale="58" r:id="rId1"/>
  <headerFooter alignWithMargins="0">
    <oddFooter>&amp;L&amp;F&amp;C&amp;D&amp;R&amp;P/&amp;N</oddFooter>
  </headerFooter>
</worksheet>
</file>

<file path=xl/worksheets/sheet4.xml><?xml version="1.0" encoding="utf-8"?>
<worksheet xmlns="http://schemas.openxmlformats.org/spreadsheetml/2006/main" xmlns:r="http://schemas.openxmlformats.org/officeDocument/2006/relationships">
  <sheetPr codeName="Sheet6"/>
  <dimension ref="A1:N114"/>
  <sheetViews>
    <sheetView zoomScale="91" zoomScaleNormal="91" zoomScalePageLayoutView="0" workbookViewId="0" topLeftCell="A1">
      <selection activeCell="M14" sqref="M14"/>
    </sheetView>
  </sheetViews>
  <sheetFormatPr defaultColWidth="9.140625" defaultRowHeight="12.75"/>
  <cols>
    <col min="1" max="2" width="1.7109375" style="1" customWidth="1"/>
    <col min="3" max="3" width="20.7109375" style="1" customWidth="1"/>
    <col min="4" max="4" width="24.57421875" style="1" customWidth="1"/>
    <col min="5" max="5" width="6.28125" style="1" customWidth="1"/>
    <col min="6" max="6" width="27.7109375" style="1" customWidth="1"/>
    <col min="7" max="7" width="21.57421875" style="1" customWidth="1"/>
    <col min="8" max="8" width="12.7109375" style="1" customWidth="1"/>
    <col min="9" max="9" width="3.8515625" style="1" customWidth="1"/>
    <col min="10" max="10" width="19.140625" style="1" customWidth="1"/>
    <col min="11" max="11" width="9.140625" style="1" customWidth="1"/>
    <col min="12" max="12" width="17.28125" style="1" customWidth="1"/>
    <col min="13" max="13" width="26.7109375" style="1" customWidth="1"/>
    <col min="14" max="14" width="12.7109375" style="1" customWidth="1"/>
    <col min="15" max="16384" width="9.140625" style="1" customWidth="1"/>
  </cols>
  <sheetData>
    <row r="1" spans="1:14" s="63" customFormat="1" ht="15.75">
      <c r="A1" s="133" t="s">
        <v>152</v>
      </c>
      <c r="B1" s="133"/>
      <c r="C1" s="133"/>
      <c r="D1" s="134"/>
      <c r="E1" s="134"/>
      <c r="F1" s="134"/>
      <c r="G1" s="134"/>
      <c r="H1" s="134"/>
      <c r="I1" s="134"/>
      <c r="J1" s="133"/>
      <c r="K1" s="133"/>
      <c r="L1" s="133"/>
      <c r="M1" s="133"/>
      <c r="N1" s="44"/>
    </row>
    <row r="2" spans="8:12" ht="12.75">
      <c r="H2" s="63"/>
      <c r="I2" s="63"/>
      <c r="J2" s="63"/>
      <c r="K2" s="63"/>
      <c r="L2" s="63"/>
    </row>
    <row r="3" spans="3:12" ht="14.25">
      <c r="C3" s="4" t="s">
        <v>26</v>
      </c>
      <c r="D3" s="84">
        <f>IF(Summary!C4="","",Summary!C4)</f>
        <v>41067</v>
      </c>
      <c r="E3" s="52" t="s">
        <v>0</v>
      </c>
      <c r="F3" s="85">
        <f>IF(Summary!E4="","",Summary!E4)</f>
        <v>41614</v>
      </c>
      <c r="I3" s="58"/>
      <c r="J3" s="76"/>
      <c r="K3" s="63"/>
      <c r="L3" s="63"/>
    </row>
    <row r="4" spans="3:12" ht="12.75">
      <c r="C4" s="4"/>
      <c r="D4" s="63"/>
      <c r="E4" s="63"/>
      <c r="F4" s="63"/>
      <c r="H4" s="63"/>
      <c r="I4" s="63"/>
      <c r="J4" s="63"/>
      <c r="K4" s="63"/>
      <c r="L4" s="63"/>
    </row>
    <row r="5" spans="3:12" ht="15">
      <c r="C5" s="4" t="s">
        <v>49</v>
      </c>
      <c r="D5" s="75" t="str">
        <f>IF(Summary!C7="","-",Summary!C7)</f>
        <v>IEE/12/BWI/457/SI2.623227</v>
      </c>
      <c r="E5" s="63"/>
      <c r="F5" s="63"/>
      <c r="G5" s="4" t="s">
        <v>55</v>
      </c>
      <c r="H5" s="398" t="str">
        <f>IF(Summary!C8="","-",Summary!C8)</f>
        <v>CROSKILLS</v>
      </c>
      <c r="I5" s="398"/>
      <c r="J5" s="398"/>
      <c r="K5" s="63"/>
      <c r="L5" s="63"/>
    </row>
    <row r="6" spans="8:12" ht="12.75">
      <c r="H6" s="63"/>
      <c r="I6" s="63"/>
      <c r="J6" s="63"/>
      <c r="K6" s="63"/>
      <c r="L6" s="63"/>
    </row>
    <row r="7" spans="3:12" ht="14.25">
      <c r="C7" s="4" t="s">
        <v>48</v>
      </c>
      <c r="D7" s="63"/>
      <c r="E7" s="312" t="str">
        <f>IF(Summary!C9="","-",Summary!C9)</f>
        <v>UNDP</v>
      </c>
      <c r="F7" s="312"/>
      <c r="H7" s="59"/>
      <c r="I7" s="63"/>
      <c r="J7" s="63"/>
      <c r="K7" s="63"/>
      <c r="L7" s="63"/>
    </row>
    <row r="9" ht="12.75">
      <c r="D9" s="4" t="s">
        <v>93</v>
      </c>
    </row>
    <row r="11" spans="3:13" ht="30" customHeight="1">
      <c r="C11" s="53" t="s">
        <v>35</v>
      </c>
      <c r="D11" s="32" t="s">
        <v>27</v>
      </c>
      <c r="E11" s="382" t="s">
        <v>31</v>
      </c>
      <c r="F11" s="384"/>
      <c r="G11" s="29" t="s">
        <v>24</v>
      </c>
      <c r="H11" s="29" t="s">
        <v>12</v>
      </c>
      <c r="I11" s="382" t="s">
        <v>25</v>
      </c>
      <c r="J11" s="383"/>
      <c r="K11" s="383"/>
      <c r="L11" s="384"/>
      <c r="M11" s="29" t="s">
        <v>19</v>
      </c>
    </row>
    <row r="12" spans="3:13" ht="13.5" customHeight="1">
      <c r="C12" s="3">
        <v>1</v>
      </c>
      <c r="D12" s="41" t="s">
        <v>174</v>
      </c>
      <c r="E12" s="385" t="s">
        <v>171</v>
      </c>
      <c r="F12" s="387"/>
      <c r="G12" s="210" t="s">
        <v>173</v>
      </c>
      <c r="H12" s="19">
        <v>2</v>
      </c>
      <c r="I12" s="385" t="s">
        <v>191</v>
      </c>
      <c r="J12" s="386"/>
      <c r="K12" s="386"/>
      <c r="L12" s="387"/>
      <c r="M12" s="33">
        <v>474</v>
      </c>
    </row>
    <row r="13" spans="3:13" ht="15.75" customHeight="1">
      <c r="C13" s="3">
        <f>C12+1</f>
        <v>2</v>
      </c>
      <c r="D13" s="41" t="s">
        <v>174</v>
      </c>
      <c r="E13" s="385" t="s">
        <v>171</v>
      </c>
      <c r="F13" s="387"/>
      <c r="G13" s="210" t="s">
        <v>173</v>
      </c>
      <c r="H13" s="19">
        <v>2</v>
      </c>
      <c r="I13" s="385" t="s">
        <v>192</v>
      </c>
      <c r="J13" s="386"/>
      <c r="K13" s="386"/>
      <c r="L13" s="387"/>
      <c r="M13" s="15">
        <v>500</v>
      </c>
    </row>
    <row r="14" spans="3:13" ht="15.75" customHeight="1">
      <c r="C14" s="3">
        <f aca="true" t="shared" si="0" ref="C14:C111">C13+1</f>
        <v>3</v>
      </c>
      <c r="D14" s="40" t="s">
        <v>175</v>
      </c>
      <c r="E14" s="392" t="s">
        <v>159</v>
      </c>
      <c r="F14" s="393"/>
      <c r="G14" s="210" t="s">
        <v>176</v>
      </c>
      <c r="H14" s="12">
        <v>2</v>
      </c>
      <c r="I14" s="385" t="s">
        <v>193</v>
      </c>
      <c r="J14" s="386"/>
      <c r="K14" s="386"/>
      <c r="L14" s="387"/>
      <c r="M14" s="15">
        <v>375.08</v>
      </c>
    </row>
    <row r="15" spans="3:13" ht="15.75" customHeight="1">
      <c r="C15" s="3">
        <f t="shared" si="0"/>
        <v>4</v>
      </c>
      <c r="D15" s="40" t="s">
        <v>175</v>
      </c>
      <c r="E15" s="392" t="s">
        <v>159</v>
      </c>
      <c r="F15" s="393"/>
      <c r="G15" s="210" t="s">
        <v>176</v>
      </c>
      <c r="H15" s="12">
        <v>2</v>
      </c>
      <c r="I15" s="385" t="s">
        <v>194</v>
      </c>
      <c r="J15" s="386"/>
      <c r="K15" s="386"/>
      <c r="L15" s="387"/>
      <c r="M15" s="15">
        <v>464</v>
      </c>
    </row>
    <row r="16" spans="3:13" ht="15.75" customHeight="1">
      <c r="C16" s="3">
        <f t="shared" si="0"/>
        <v>5</v>
      </c>
      <c r="D16" s="40" t="s">
        <v>175</v>
      </c>
      <c r="E16" s="392" t="s">
        <v>159</v>
      </c>
      <c r="F16" s="393"/>
      <c r="G16" s="210" t="s">
        <v>176</v>
      </c>
      <c r="H16" s="12">
        <v>2</v>
      </c>
      <c r="I16" s="385" t="s">
        <v>195</v>
      </c>
      <c r="J16" s="386"/>
      <c r="K16" s="386"/>
      <c r="L16" s="387"/>
      <c r="M16" s="15">
        <v>49.19</v>
      </c>
    </row>
    <row r="17" spans="3:13" ht="15.75" customHeight="1">
      <c r="C17" s="3">
        <f t="shared" si="0"/>
        <v>6</v>
      </c>
      <c r="D17" s="40"/>
      <c r="E17" s="316"/>
      <c r="F17" s="318"/>
      <c r="G17" s="211"/>
      <c r="H17" s="12"/>
      <c r="I17" s="319"/>
      <c r="J17" s="321"/>
      <c r="K17" s="321"/>
      <c r="L17" s="320"/>
      <c r="M17" s="15"/>
    </row>
    <row r="18" spans="3:13" ht="15.75" customHeight="1">
      <c r="C18" s="3">
        <f t="shared" si="0"/>
        <v>7</v>
      </c>
      <c r="D18" s="40"/>
      <c r="E18" s="316"/>
      <c r="F18" s="318"/>
      <c r="G18" s="211"/>
      <c r="H18" s="12"/>
      <c r="I18" s="319"/>
      <c r="J18" s="321"/>
      <c r="K18" s="321"/>
      <c r="L18" s="320"/>
      <c r="M18" s="15"/>
    </row>
    <row r="19" spans="3:13" ht="15.75" customHeight="1">
      <c r="C19" s="3">
        <f t="shared" si="0"/>
        <v>8</v>
      </c>
      <c r="D19" s="40"/>
      <c r="E19" s="316"/>
      <c r="F19" s="318"/>
      <c r="G19" s="211"/>
      <c r="H19" s="12"/>
      <c r="I19" s="319"/>
      <c r="J19" s="321"/>
      <c r="K19" s="321"/>
      <c r="L19" s="320"/>
      <c r="M19" s="15"/>
    </row>
    <row r="20" spans="3:13" ht="15.75" customHeight="1">
      <c r="C20" s="3">
        <f t="shared" si="0"/>
        <v>9</v>
      </c>
      <c r="D20" s="40"/>
      <c r="E20" s="316"/>
      <c r="F20" s="318"/>
      <c r="G20" s="211"/>
      <c r="H20" s="12"/>
      <c r="I20" s="319"/>
      <c r="J20" s="321"/>
      <c r="K20" s="321"/>
      <c r="L20" s="320"/>
      <c r="M20" s="15"/>
    </row>
    <row r="21" spans="3:13" ht="15.75" customHeight="1">
      <c r="C21" s="3">
        <f t="shared" si="0"/>
        <v>10</v>
      </c>
      <c r="D21" s="40"/>
      <c r="E21" s="316"/>
      <c r="F21" s="318"/>
      <c r="G21" s="211"/>
      <c r="H21" s="12"/>
      <c r="I21" s="319"/>
      <c r="J21" s="321"/>
      <c r="K21" s="321"/>
      <c r="L21" s="320"/>
      <c r="M21" s="15"/>
    </row>
    <row r="22" spans="3:13" ht="15.75" customHeight="1">
      <c r="C22" s="3">
        <f t="shared" si="0"/>
        <v>11</v>
      </c>
      <c r="D22" s="40"/>
      <c r="E22" s="316"/>
      <c r="F22" s="318"/>
      <c r="G22" s="211"/>
      <c r="H22" s="12"/>
      <c r="I22" s="319"/>
      <c r="J22" s="321"/>
      <c r="K22" s="321"/>
      <c r="L22" s="320"/>
      <c r="M22" s="15"/>
    </row>
    <row r="23" spans="3:13" ht="15.75" customHeight="1">
      <c r="C23" s="3">
        <f t="shared" si="0"/>
        <v>12</v>
      </c>
      <c r="D23" s="40"/>
      <c r="E23" s="316"/>
      <c r="F23" s="318"/>
      <c r="G23" s="211"/>
      <c r="H23" s="12"/>
      <c r="I23" s="319"/>
      <c r="J23" s="321"/>
      <c r="K23" s="321"/>
      <c r="L23" s="320"/>
      <c r="M23" s="15"/>
    </row>
    <row r="24" spans="3:13" ht="15.75" customHeight="1">
      <c r="C24" s="3">
        <f t="shared" si="0"/>
        <v>13</v>
      </c>
      <c r="D24" s="40"/>
      <c r="E24" s="370"/>
      <c r="F24" s="394"/>
      <c r="G24" s="211"/>
      <c r="H24" s="12"/>
      <c r="I24" s="370"/>
      <c r="J24" s="395"/>
      <c r="K24" s="395"/>
      <c r="L24" s="394"/>
      <c r="M24" s="15"/>
    </row>
    <row r="25" spans="3:13" ht="15.75" customHeight="1">
      <c r="C25" s="3">
        <f t="shared" si="0"/>
        <v>14</v>
      </c>
      <c r="D25" s="40"/>
      <c r="E25" s="370"/>
      <c r="F25" s="394"/>
      <c r="G25" s="211"/>
      <c r="H25" s="12"/>
      <c r="I25" s="370"/>
      <c r="J25" s="395"/>
      <c r="K25" s="395"/>
      <c r="L25" s="394"/>
      <c r="M25" s="15"/>
    </row>
    <row r="26" spans="3:13" ht="15.75" customHeight="1">
      <c r="C26" s="3">
        <f t="shared" si="0"/>
        <v>15</v>
      </c>
      <c r="D26" s="40"/>
      <c r="E26" s="370"/>
      <c r="F26" s="394"/>
      <c r="G26" s="211"/>
      <c r="H26" s="12"/>
      <c r="I26" s="370"/>
      <c r="J26" s="395"/>
      <c r="K26" s="395"/>
      <c r="L26" s="394"/>
      <c r="M26" s="15"/>
    </row>
    <row r="27" spans="3:13" ht="15.75" customHeight="1">
      <c r="C27" s="3">
        <f t="shared" si="0"/>
        <v>16</v>
      </c>
      <c r="D27" s="40"/>
      <c r="E27" s="370"/>
      <c r="F27" s="394"/>
      <c r="G27" s="211"/>
      <c r="H27" s="12"/>
      <c r="I27" s="370"/>
      <c r="J27" s="395"/>
      <c r="K27" s="395"/>
      <c r="L27" s="394"/>
      <c r="M27" s="15"/>
    </row>
    <row r="28" spans="3:13" ht="15.75" customHeight="1">
      <c r="C28" s="3">
        <f t="shared" si="0"/>
        <v>17</v>
      </c>
      <c r="D28" s="40"/>
      <c r="E28" s="370"/>
      <c r="F28" s="394"/>
      <c r="G28" s="211"/>
      <c r="H28" s="12"/>
      <c r="I28" s="370"/>
      <c r="J28" s="395"/>
      <c r="K28" s="395"/>
      <c r="L28" s="394"/>
      <c r="M28" s="15"/>
    </row>
    <row r="29" spans="3:13" ht="15.75" customHeight="1">
      <c r="C29" s="3">
        <f t="shared" si="0"/>
        <v>18</v>
      </c>
      <c r="D29" s="40"/>
      <c r="E29" s="370"/>
      <c r="F29" s="372"/>
      <c r="G29" s="211"/>
      <c r="H29" s="12"/>
      <c r="I29" s="370"/>
      <c r="J29" s="371"/>
      <c r="K29" s="371"/>
      <c r="L29" s="372"/>
      <c r="M29" s="15"/>
    </row>
    <row r="30" spans="3:13" ht="15.75" customHeight="1">
      <c r="C30" s="3">
        <f t="shared" si="0"/>
        <v>19</v>
      </c>
      <c r="D30" s="40"/>
      <c r="E30" s="370"/>
      <c r="F30" s="372"/>
      <c r="G30" s="211"/>
      <c r="H30" s="12"/>
      <c r="I30" s="370"/>
      <c r="J30" s="371"/>
      <c r="K30" s="371"/>
      <c r="L30" s="372"/>
      <c r="M30" s="15"/>
    </row>
    <row r="31" spans="3:13" ht="15.75" customHeight="1">
      <c r="C31" s="3">
        <f t="shared" si="0"/>
        <v>20</v>
      </c>
      <c r="D31" s="40"/>
      <c r="E31" s="370"/>
      <c r="F31" s="372"/>
      <c r="G31" s="211"/>
      <c r="H31" s="12"/>
      <c r="I31" s="370"/>
      <c r="J31" s="371"/>
      <c r="K31" s="371"/>
      <c r="L31" s="372"/>
      <c r="M31" s="15"/>
    </row>
    <row r="32" spans="3:13" ht="15.75" customHeight="1">
      <c r="C32" s="3">
        <f t="shared" si="0"/>
        <v>21</v>
      </c>
      <c r="D32" s="40"/>
      <c r="E32" s="370"/>
      <c r="F32" s="372"/>
      <c r="G32" s="211"/>
      <c r="H32" s="12"/>
      <c r="I32" s="370"/>
      <c r="J32" s="371"/>
      <c r="K32" s="371"/>
      <c r="L32" s="372"/>
      <c r="M32" s="15"/>
    </row>
    <row r="33" spans="3:13" ht="15.75" customHeight="1">
      <c r="C33" s="3">
        <f t="shared" si="0"/>
        <v>22</v>
      </c>
      <c r="D33" s="40"/>
      <c r="E33" s="370"/>
      <c r="F33" s="372"/>
      <c r="G33" s="211"/>
      <c r="H33" s="12"/>
      <c r="I33" s="370"/>
      <c r="J33" s="371"/>
      <c r="K33" s="371"/>
      <c r="L33" s="372"/>
      <c r="M33" s="15"/>
    </row>
    <row r="34" spans="3:13" ht="15.75" customHeight="1">
      <c r="C34" s="3">
        <f t="shared" si="0"/>
        <v>23</v>
      </c>
      <c r="D34" s="40"/>
      <c r="E34" s="370"/>
      <c r="F34" s="372"/>
      <c r="G34" s="211"/>
      <c r="H34" s="12"/>
      <c r="I34" s="370"/>
      <c r="J34" s="371"/>
      <c r="K34" s="371"/>
      <c r="L34" s="372"/>
      <c r="M34" s="15"/>
    </row>
    <row r="35" spans="3:13" ht="15.75" customHeight="1">
      <c r="C35" s="3">
        <f t="shared" si="0"/>
        <v>24</v>
      </c>
      <c r="D35" s="40"/>
      <c r="E35" s="370"/>
      <c r="F35" s="372"/>
      <c r="G35" s="211"/>
      <c r="H35" s="12"/>
      <c r="I35" s="370"/>
      <c r="J35" s="371"/>
      <c r="K35" s="371"/>
      <c r="L35" s="372"/>
      <c r="M35" s="15"/>
    </row>
    <row r="36" spans="3:13" ht="15.75" customHeight="1">
      <c r="C36" s="3">
        <f t="shared" si="0"/>
        <v>25</v>
      </c>
      <c r="D36" s="40"/>
      <c r="E36" s="370"/>
      <c r="F36" s="372"/>
      <c r="G36" s="211"/>
      <c r="H36" s="12"/>
      <c r="I36" s="370"/>
      <c r="J36" s="371"/>
      <c r="K36" s="371"/>
      <c r="L36" s="372"/>
      <c r="M36" s="15"/>
    </row>
    <row r="37" spans="3:13" ht="15.75" customHeight="1">
      <c r="C37" s="3">
        <f t="shared" si="0"/>
        <v>26</v>
      </c>
      <c r="D37" s="40"/>
      <c r="E37" s="370"/>
      <c r="F37" s="372"/>
      <c r="G37" s="211"/>
      <c r="H37" s="12"/>
      <c r="I37" s="370"/>
      <c r="J37" s="371"/>
      <c r="K37" s="371"/>
      <c r="L37" s="372"/>
      <c r="M37" s="15"/>
    </row>
    <row r="38" spans="3:13" ht="15.75" customHeight="1">
      <c r="C38" s="3">
        <f t="shared" si="0"/>
        <v>27</v>
      </c>
      <c r="D38" s="40"/>
      <c r="E38" s="370"/>
      <c r="F38" s="372"/>
      <c r="G38" s="211"/>
      <c r="H38" s="12"/>
      <c r="I38" s="370"/>
      <c r="J38" s="371"/>
      <c r="K38" s="371"/>
      <c r="L38" s="372"/>
      <c r="M38" s="15"/>
    </row>
    <row r="39" spans="3:13" ht="15.75" customHeight="1">
      <c r="C39" s="3">
        <f t="shared" si="0"/>
        <v>28</v>
      </c>
      <c r="D39" s="40"/>
      <c r="E39" s="370"/>
      <c r="F39" s="372"/>
      <c r="G39" s="211"/>
      <c r="H39" s="12"/>
      <c r="I39" s="370"/>
      <c r="J39" s="371"/>
      <c r="K39" s="371"/>
      <c r="L39" s="372"/>
      <c r="M39" s="15"/>
    </row>
    <row r="40" spans="3:13" ht="15.75" customHeight="1">
      <c r="C40" s="3">
        <f t="shared" si="0"/>
        <v>29</v>
      </c>
      <c r="D40" s="40"/>
      <c r="E40" s="370"/>
      <c r="F40" s="372"/>
      <c r="G40" s="211"/>
      <c r="H40" s="12"/>
      <c r="I40" s="370"/>
      <c r="J40" s="371"/>
      <c r="K40" s="371"/>
      <c r="L40" s="372"/>
      <c r="M40" s="15"/>
    </row>
    <row r="41" spans="3:13" ht="15.75" customHeight="1">
      <c r="C41" s="3">
        <f t="shared" si="0"/>
        <v>30</v>
      </c>
      <c r="D41" s="40"/>
      <c r="E41" s="370"/>
      <c r="F41" s="372"/>
      <c r="G41" s="211"/>
      <c r="H41" s="12"/>
      <c r="I41" s="370"/>
      <c r="J41" s="371"/>
      <c r="K41" s="371"/>
      <c r="L41" s="372"/>
      <c r="M41" s="15"/>
    </row>
    <row r="42" spans="3:13" ht="15.75" customHeight="1">
      <c r="C42" s="3">
        <f t="shared" si="0"/>
        <v>31</v>
      </c>
      <c r="D42" s="40"/>
      <c r="E42" s="370"/>
      <c r="F42" s="372"/>
      <c r="G42" s="211"/>
      <c r="H42" s="12"/>
      <c r="I42" s="370"/>
      <c r="J42" s="371"/>
      <c r="K42" s="371"/>
      <c r="L42" s="372"/>
      <c r="M42" s="15"/>
    </row>
    <row r="43" spans="3:13" ht="15.75" customHeight="1">
      <c r="C43" s="3">
        <f t="shared" si="0"/>
        <v>32</v>
      </c>
      <c r="D43" s="40"/>
      <c r="E43" s="370"/>
      <c r="F43" s="372"/>
      <c r="G43" s="211"/>
      <c r="H43" s="12"/>
      <c r="I43" s="370"/>
      <c r="J43" s="371"/>
      <c r="K43" s="371"/>
      <c r="L43" s="372"/>
      <c r="M43" s="15"/>
    </row>
    <row r="44" spans="3:13" ht="15.75" customHeight="1">
      <c r="C44" s="3">
        <f t="shared" si="0"/>
        <v>33</v>
      </c>
      <c r="D44" s="40"/>
      <c r="E44" s="370"/>
      <c r="F44" s="372"/>
      <c r="G44" s="211"/>
      <c r="H44" s="12"/>
      <c r="I44" s="370"/>
      <c r="J44" s="371"/>
      <c r="K44" s="371"/>
      <c r="L44" s="372"/>
      <c r="M44" s="15"/>
    </row>
    <row r="45" spans="3:13" ht="15.75" customHeight="1">
      <c r="C45" s="3">
        <f t="shared" si="0"/>
        <v>34</v>
      </c>
      <c r="D45" s="40"/>
      <c r="E45" s="370"/>
      <c r="F45" s="372"/>
      <c r="G45" s="211"/>
      <c r="H45" s="12"/>
      <c r="I45" s="370"/>
      <c r="J45" s="371"/>
      <c r="K45" s="371"/>
      <c r="L45" s="372"/>
      <c r="M45" s="15"/>
    </row>
    <row r="46" spans="3:13" ht="15.75" customHeight="1">
      <c r="C46" s="3">
        <f t="shared" si="0"/>
        <v>35</v>
      </c>
      <c r="D46" s="40"/>
      <c r="E46" s="370"/>
      <c r="F46" s="372"/>
      <c r="G46" s="211"/>
      <c r="H46" s="12"/>
      <c r="I46" s="370"/>
      <c r="J46" s="371"/>
      <c r="K46" s="371"/>
      <c r="L46" s="372"/>
      <c r="M46" s="15"/>
    </row>
    <row r="47" spans="3:13" ht="15.75" customHeight="1">
      <c r="C47" s="3">
        <f t="shared" si="0"/>
        <v>36</v>
      </c>
      <c r="D47" s="40"/>
      <c r="E47" s="370"/>
      <c r="F47" s="372"/>
      <c r="G47" s="211"/>
      <c r="H47" s="12"/>
      <c r="I47" s="370"/>
      <c r="J47" s="371"/>
      <c r="K47" s="371"/>
      <c r="L47" s="372"/>
      <c r="M47" s="15"/>
    </row>
    <row r="48" spans="3:13" ht="15.75" customHeight="1">
      <c r="C48" s="3">
        <f t="shared" si="0"/>
        <v>37</v>
      </c>
      <c r="D48" s="40"/>
      <c r="E48" s="370"/>
      <c r="F48" s="372"/>
      <c r="G48" s="211"/>
      <c r="H48" s="12"/>
      <c r="I48" s="370"/>
      <c r="J48" s="371"/>
      <c r="K48" s="371"/>
      <c r="L48" s="372"/>
      <c r="M48" s="15"/>
    </row>
    <row r="49" spans="3:13" ht="15.75" customHeight="1">
      <c r="C49" s="3">
        <f t="shared" si="0"/>
        <v>38</v>
      </c>
      <c r="D49" s="40"/>
      <c r="E49" s="370"/>
      <c r="F49" s="372"/>
      <c r="G49" s="211"/>
      <c r="H49" s="12"/>
      <c r="I49" s="370"/>
      <c r="J49" s="371"/>
      <c r="K49" s="371"/>
      <c r="L49" s="372"/>
      <c r="M49" s="15"/>
    </row>
    <row r="50" spans="3:13" ht="15.75" customHeight="1">
      <c r="C50" s="3">
        <f t="shared" si="0"/>
        <v>39</v>
      </c>
      <c r="D50" s="40"/>
      <c r="E50" s="370"/>
      <c r="F50" s="372"/>
      <c r="G50" s="211"/>
      <c r="H50" s="12"/>
      <c r="I50" s="370"/>
      <c r="J50" s="371"/>
      <c r="K50" s="371"/>
      <c r="L50" s="372"/>
      <c r="M50" s="15"/>
    </row>
    <row r="51" spans="3:13" ht="15.75" customHeight="1">
      <c r="C51" s="3">
        <f t="shared" si="0"/>
        <v>40</v>
      </c>
      <c r="D51" s="40"/>
      <c r="E51" s="370"/>
      <c r="F51" s="372"/>
      <c r="G51" s="211"/>
      <c r="H51" s="12"/>
      <c r="I51" s="370"/>
      <c r="J51" s="371"/>
      <c r="K51" s="371"/>
      <c r="L51" s="372"/>
      <c r="M51" s="15"/>
    </row>
    <row r="52" spans="3:13" ht="15.75" customHeight="1">
      <c r="C52" s="3">
        <f t="shared" si="0"/>
        <v>41</v>
      </c>
      <c r="D52" s="40"/>
      <c r="E52" s="370"/>
      <c r="F52" s="372"/>
      <c r="G52" s="211"/>
      <c r="H52" s="12"/>
      <c r="I52" s="370"/>
      <c r="J52" s="371"/>
      <c r="K52" s="371"/>
      <c r="L52" s="372"/>
      <c r="M52" s="15"/>
    </row>
    <row r="53" spans="3:13" ht="15.75" customHeight="1">
      <c r="C53" s="3">
        <f t="shared" si="0"/>
        <v>42</v>
      </c>
      <c r="D53" s="40"/>
      <c r="E53" s="370"/>
      <c r="F53" s="372"/>
      <c r="G53" s="211"/>
      <c r="H53" s="12"/>
      <c r="I53" s="370"/>
      <c r="J53" s="371"/>
      <c r="K53" s="371"/>
      <c r="L53" s="372"/>
      <c r="M53" s="15"/>
    </row>
    <row r="54" spans="3:13" ht="15.75" customHeight="1">
      <c r="C54" s="3">
        <f t="shared" si="0"/>
        <v>43</v>
      </c>
      <c r="D54" s="40"/>
      <c r="E54" s="370"/>
      <c r="F54" s="372"/>
      <c r="G54" s="211"/>
      <c r="H54" s="12"/>
      <c r="I54" s="370"/>
      <c r="J54" s="371"/>
      <c r="K54" s="371"/>
      <c r="L54" s="372"/>
      <c r="M54" s="15"/>
    </row>
    <row r="55" spans="3:13" ht="15.75" customHeight="1">
      <c r="C55" s="3">
        <f t="shared" si="0"/>
        <v>44</v>
      </c>
      <c r="D55" s="40"/>
      <c r="E55" s="370"/>
      <c r="F55" s="372"/>
      <c r="G55" s="211"/>
      <c r="H55" s="12"/>
      <c r="I55" s="370"/>
      <c r="J55" s="371"/>
      <c r="K55" s="371"/>
      <c r="L55" s="372"/>
      <c r="M55" s="15"/>
    </row>
    <row r="56" spans="3:13" ht="15.75" customHeight="1">
      <c r="C56" s="3">
        <f t="shared" si="0"/>
        <v>45</v>
      </c>
      <c r="D56" s="40"/>
      <c r="E56" s="370"/>
      <c r="F56" s="372"/>
      <c r="G56" s="211"/>
      <c r="H56" s="12"/>
      <c r="I56" s="370"/>
      <c r="J56" s="371"/>
      <c r="K56" s="371"/>
      <c r="L56" s="372"/>
      <c r="M56" s="15"/>
    </row>
    <row r="57" spans="3:13" ht="15.75" customHeight="1">
      <c r="C57" s="3">
        <f t="shared" si="0"/>
        <v>46</v>
      </c>
      <c r="D57" s="40"/>
      <c r="E57" s="370"/>
      <c r="F57" s="372"/>
      <c r="G57" s="211"/>
      <c r="H57" s="12"/>
      <c r="I57" s="370"/>
      <c r="J57" s="371"/>
      <c r="K57" s="371"/>
      <c r="L57" s="372"/>
      <c r="M57" s="15"/>
    </row>
    <row r="58" spans="3:13" ht="15.75" customHeight="1">
      <c r="C58" s="3">
        <f t="shared" si="0"/>
        <v>47</v>
      </c>
      <c r="D58" s="40"/>
      <c r="E58" s="370"/>
      <c r="F58" s="372"/>
      <c r="G58" s="211"/>
      <c r="H58" s="12"/>
      <c r="I58" s="370"/>
      <c r="J58" s="371"/>
      <c r="K58" s="371"/>
      <c r="L58" s="372"/>
      <c r="M58" s="15"/>
    </row>
    <row r="59" spans="3:13" ht="15.75" customHeight="1">
      <c r="C59" s="3">
        <f t="shared" si="0"/>
        <v>48</v>
      </c>
      <c r="D59" s="40"/>
      <c r="E59" s="370"/>
      <c r="F59" s="372"/>
      <c r="G59" s="211"/>
      <c r="H59" s="12"/>
      <c r="I59" s="370"/>
      <c r="J59" s="371"/>
      <c r="K59" s="371"/>
      <c r="L59" s="372"/>
      <c r="M59" s="15"/>
    </row>
    <row r="60" spans="3:13" ht="15.75" customHeight="1">
      <c r="C60" s="3">
        <f t="shared" si="0"/>
        <v>49</v>
      </c>
      <c r="D60" s="40"/>
      <c r="E60" s="370"/>
      <c r="F60" s="372"/>
      <c r="G60" s="211"/>
      <c r="H60" s="12"/>
      <c r="I60" s="370"/>
      <c r="J60" s="371"/>
      <c r="K60" s="371"/>
      <c r="L60" s="372"/>
      <c r="M60" s="15"/>
    </row>
    <row r="61" spans="3:13" ht="15.75" customHeight="1">
      <c r="C61" s="3">
        <f t="shared" si="0"/>
        <v>50</v>
      </c>
      <c r="D61" s="40"/>
      <c r="E61" s="370"/>
      <c r="F61" s="372"/>
      <c r="G61" s="211"/>
      <c r="H61" s="12"/>
      <c r="I61" s="370"/>
      <c r="J61" s="371"/>
      <c r="K61" s="371"/>
      <c r="L61" s="372"/>
      <c r="M61" s="15"/>
    </row>
    <row r="62" spans="3:13" ht="15.75" customHeight="1">
      <c r="C62" s="3">
        <f t="shared" si="0"/>
        <v>51</v>
      </c>
      <c r="D62" s="40"/>
      <c r="E62" s="370"/>
      <c r="F62" s="372"/>
      <c r="G62" s="211"/>
      <c r="H62" s="12"/>
      <c r="I62" s="370"/>
      <c r="J62" s="371"/>
      <c r="K62" s="371"/>
      <c r="L62" s="372"/>
      <c r="M62" s="15"/>
    </row>
    <row r="63" spans="3:13" ht="15.75" customHeight="1">
      <c r="C63" s="3">
        <f t="shared" si="0"/>
        <v>52</v>
      </c>
      <c r="D63" s="40"/>
      <c r="E63" s="370"/>
      <c r="F63" s="372"/>
      <c r="G63" s="211"/>
      <c r="H63" s="12"/>
      <c r="I63" s="370"/>
      <c r="J63" s="371"/>
      <c r="K63" s="371"/>
      <c r="L63" s="372"/>
      <c r="M63" s="15"/>
    </row>
    <row r="64" spans="3:13" ht="15.75" customHeight="1">
      <c r="C64" s="3">
        <f t="shared" si="0"/>
        <v>53</v>
      </c>
      <c r="D64" s="40"/>
      <c r="E64" s="370"/>
      <c r="F64" s="372"/>
      <c r="G64" s="211"/>
      <c r="H64" s="12"/>
      <c r="I64" s="370"/>
      <c r="J64" s="371"/>
      <c r="K64" s="371"/>
      <c r="L64" s="372"/>
      <c r="M64" s="15"/>
    </row>
    <row r="65" spans="3:13" ht="15.75" customHeight="1">
      <c r="C65" s="3">
        <f t="shared" si="0"/>
        <v>54</v>
      </c>
      <c r="D65" s="40"/>
      <c r="E65" s="370"/>
      <c r="F65" s="372"/>
      <c r="G65" s="211"/>
      <c r="H65" s="12"/>
      <c r="I65" s="370"/>
      <c r="J65" s="371"/>
      <c r="K65" s="371"/>
      <c r="L65" s="372"/>
      <c r="M65" s="15"/>
    </row>
    <row r="66" spans="3:13" ht="15.75" customHeight="1">
      <c r="C66" s="3">
        <f t="shared" si="0"/>
        <v>55</v>
      </c>
      <c r="D66" s="40"/>
      <c r="E66" s="370"/>
      <c r="F66" s="372"/>
      <c r="G66" s="211"/>
      <c r="H66" s="12"/>
      <c r="I66" s="370"/>
      <c r="J66" s="371"/>
      <c r="K66" s="371"/>
      <c r="L66" s="372"/>
      <c r="M66" s="15"/>
    </row>
    <row r="67" spans="3:13" ht="15.75" customHeight="1">
      <c r="C67" s="3">
        <f t="shared" si="0"/>
        <v>56</v>
      </c>
      <c r="D67" s="40"/>
      <c r="E67" s="370"/>
      <c r="F67" s="372"/>
      <c r="G67" s="211"/>
      <c r="H67" s="12"/>
      <c r="I67" s="370"/>
      <c r="J67" s="371"/>
      <c r="K67" s="371"/>
      <c r="L67" s="372"/>
      <c r="M67" s="15"/>
    </row>
    <row r="68" spans="3:13" ht="15.75" customHeight="1">
      <c r="C68" s="3">
        <f t="shared" si="0"/>
        <v>57</v>
      </c>
      <c r="D68" s="40"/>
      <c r="E68" s="370"/>
      <c r="F68" s="372"/>
      <c r="G68" s="211"/>
      <c r="H68" s="12"/>
      <c r="I68" s="370"/>
      <c r="J68" s="371"/>
      <c r="K68" s="371"/>
      <c r="L68" s="372"/>
      <c r="M68" s="15"/>
    </row>
    <row r="69" spans="3:13" ht="15.75" customHeight="1">
      <c r="C69" s="3">
        <f t="shared" si="0"/>
        <v>58</v>
      </c>
      <c r="D69" s="40"/>
      <c r="E69" s="370"/>
      <c r="F69" s="372"/>
      <c r="G69" s="211"/>
      <c r="H69" s="12"/>
      <c r="I69" s="370"/>
      <c r="J69" s="371"/>
      <c r="K69" s="371"/>
      <c r="L69" s="372"/>
      <c r="M69" s="15"/>
    </row>
    <row r="70" spans="3:13" ht="15.75" customHeight="1">
      <c r="C70" s="3">
        <f t="shared" si="0"/>
        <v>59</v>
      </c>
      <c r="D70" s="40"/>
      <c r="E70" s="370"/>
      <c r="F70" s="372"/>
      <c r="G70" s="211"/>
      <c r="H70" s="12"/>
      <c r="I70" s="370"/>
      <c r="J70" s="371"/>
      <c r="K70" s="371"/>
      <c r="L70" s="372"/>
      <c r="M70" s="15"/>
    </row>
    <row r="71" spans="3:13" ht="15.75" customHeight="1">
      <c r="C71" s="3">
        <f t="shared" si="0"/>
        <v>60</v>
      </c>
      <c r="D71" s="40"/>
      <c r="E71" s="370"/>
      <c r="F71" s="372"/>
      <c r="G71" s="211"/>
      <c r="H71" s="12"/>
      <c r="I71" s="370"/>
      <c r="J71" s="371"/>
      <c r="K71" s="371"/>
      <c r="L71" s="372"/>
      <c r="M71" s="15"/>
    </row>
    <row r="72" spans="3:13" ht="15.75" customHeight="1">
      <c r="C72" s="3">
        <f t="shared" si="0"/>
        <v>61</v>
      </c>
      <c r="D72" s="40"/>
      <c r="E72" s="370"/>
      <c r="F72" s="372"/>
      <c r="G72" s="211"/>
      <c r="H72" s="12"/>
      <c r="I72" s="370"/>
      <c r="J72" s="371"/>
      <c r="K72" s="371"/>
      <c r="L72" s="372"/>
      <c r="M72" s="15"/>
    </row>
    <row r="73" spans="3:13" ht="15.75" customHeight="1">
      <c r="C73" s="3">
        <f t="shared" si="0"/>
        <v>62</v>
      </c>
      <c r="D73" s="40"/>
      <c r="E73" s="370"/>
      <c r="F73" s="372"/>
      <c r="G73" s="211"/>
      <c r="H73" s="12"/>
      <c r="I73" s="370"/>
      <c r="J73" s="371"/>
      <c r="K73" s="371"/>
      <c r="L73" s="372"/>
      <c r="M73" s="15"/>
    </row>
    <row r="74" spans="3:13" ht="15.75" customHeight="1">
      <c r="C74" s="3">
        <f t="shared" si="0"/>
        <v>63</v>
      </c>
      <c r="D74" s="40"/>
      <c r="E74" s="370"/>
      <c r="F74" s="372"/>
      <c r="G74" s="211"/>
      <c r="H74" s="12"/>
      <c r="I74" s="370"/>
      <c r="J74" s="371"/>
      <c r="K74" s="371"/>
      <c r="L74" s="372"/>
      <c r="M74" s="15"/>
    </row>
    <row r="75" spans="3:13" ht="15.75" customHeight="1">
      <c r="C75" s="3">
        <f t="shared" si="0"/>
        <v>64</v>
      </c>
      <c r="D75" s="40"/>
      <c r="E75" s="370"/>
      <c r="F75" s="372"/>
      <c r="G75" s="211"/>
      <c r="H75" s="12"/>
      <c r="I75" s="370"/>
      <c r="J75" s="371"/>
      <c r="K75" s="371"/>
      <c r="L75" s="372"/>
      <c r="M75" s="15"/>
    </row>
    <row r="76" spans="3:13" ht="15.75" customHeight="1">
      <c r="C76" s="3">
        <f t="shared" si="0"/>
        <v>65</v>
      </c>
      <c r="D76" s="40"/>
      <c r="E76" s="370"/>
      <c r="F76" s="372"/>
      <c r="G76" s="211"/>
      <c r="H76" s="12"/>
      <c r="I76" s="370"/>
      <c r="J76" s="371"/>
      <c r="K76" s="371"/>
      <c r="L76" s="372"/>
      <c r="M76" s="15"/>
    </row>
    <row r="77" spans="3:13" ht="15.75" customHeight="1">
      <c r="C77" s="3">
        <f t="shared" si="0"/>
        <v>66</v>
      </c>
      <c r="D77" s="40"/>
      <c r="E77" s="370"/>
      <c r="F77" s="372"/>
      <c r="G77" s="211"/>
      <c r="H77" s="12"/>
      <c r="I77" s="370"/>
      <c r="J77" s="371"/>
      <c r="K77" s="371"/>
      <c r="L77" s="372"/>
      <c r="M77" s="15"/>
    </row>
    <row r="78" spans="3:13" ht="15.75" customHeight="1">
      <c r="C78" s="3">
        <f t="shared" si="0"/>
        <v>67</v>
      </c>
      <c r="D78" s="40"/>
      <c r="E78" s="370"/>
      <c r="F78" s="372"/>
      <c r="G78" s="211"/>
      <c r="H78" s="12"/>
      <c r="I78" s="370"/>
      <c r="J78" s="371"/>
      <c r="K78" s="371"/>
      <c r="L78" s="372"/>
      <c r="M78" s="15"/>
    </row>
    <row r="79" spans="3:13" ht="15.75" customHeight="1">
      <c r="C79" s="3">
        <f t="shared" si="0"/>
        <v>68</v>
      </c>
      <c r="D79" s="40"/>
      <c r="E79" s="370"/>
      <c r="F79" s="372"/>
      <c r="G79" s="211"/>
      <c r="H79" s="12"/>
      <c r="I79" s="370"/>
      <c r="J79" s="371"/>
      <c r="K79" s="371"/>
      <c r="L79" s="372"/>
      <c r="M79" s="15"/>
    </row>
    <row r="80" spans="3:13" ht="15.75" customHeight="1">
      <c r="C80" s="3">
        <f t="shared" si="0"/>
        <v>69</v>
      </c>
      <c r="D80" s="40"/>
      <c r="E80" s="370"/>
      <c r="F80" s="372"/>
      <c r="G80" s="211"/>
      <c r="H80" s="12"/>
      <c r="I80" s="370"/>
      <c r="J80" s="371"/>
      <c r="K80" s="371"/>
      <c r="L80" s="372"/>
      <c r="M80" s="15"/>
    </row>
    <row r="81" spans="3:13" ht="15.75" customHeight="1">
      <c r="C81" s="3">
        <f t="shared" si="0"/>
        <v>70</v>
      </c>
      <c r="D81" s="40"/>
      <c r="E81" s="370"/>
      <c r="F81" s="372"/>
      <c r="G81" s="211"/>
      <c r="H81" s="12"/>
      <c r="I81" s="370"/>
      <c r="J81" s="371"/>
      <c r="K81" s="371"/>
      <c r="L81" s="372"/>
      <c r="M81" s="15"/>
    </row>
    <row r="82" spans="3:13" ht="15.75" customHeight="1">
      <c r="C82" s="3">
        <f t="shared" si="0"/>
        <v>71</v>
      </c>
      <c r="D82" s="40"/>
      <c r="E82" s="370"/>
      <c r="F82" s="372"/>
      <c r="G82" s="211"/>
      <c r="H82" s="12"/>
      <c r="I82" s="370"/>
      <c r="J82" s="371"/>
      <c r="K82" s="371"/>
      <c r="L82" s="372"/>
      <c r="M82" s="15"/>
    </row>
    <row r="83" spans="3:13" ht="15.75" customHeight="1">
      <c r="C83" s="3">
        <f t="shared" si="0"/>
        <v>72</v>
      </c>
      <c r="D83" s="40"/>
      <c r="E83" s="370"/>
      <c r="F83" s="372"/>
      <c r="G83" s="211"/>
      <c r="H83" s="12"/>
      <c r="I83" s="370"/>
      <c r="J83" s="371"/>
      <c r="K83" s="371"/>
      <c r="L83" s="372"/>
      <c r="M83" s="15"/>
    </row>
    <row r="84" spans="3:13" ht="15.75" customHeight="1">
      <c r="C84" s="3">
        <f t="shared" si="0"/>
        <v>73</v>
      </c>
      <c r="D84" s="40"/>
      <c r="E84" s="370"/>
      <c r="F84" s="372"/>
      <c r="G84" s="211"/>
      <c r="H84" s="12"/>
      <c r="I84" s="370"/>
      <c r="J84" s="371"/>
      <c r="K84" s="371"/>
      <c r="L84" s="372"/>
      <c r="M84" s="15"/>
    </row>
    <row r="85" spans="3:13" ht="15.75" customHeight="1">
      <c r="C85" s="3">
        <f t="shared" si="0"/>
        <v>74</v>
      </c>
      <c r="D85" s="40"/>
      <c r="E85" s="370"/>
      <c r="F85" s="372"/>
      <c r="G85" s="211"/>
      <c r="H85" s="12"/>
      <c r="I85" s="370"/>
      <c r="J85" s="371"/>
      <c r="K85" s="371"/>
      <c r="L85" s="372"/>
      <c r="M85" s="15"/>
    </row>
    <row r="86" spans="3:13" ht="15.75" customHeight="1">
      <c r="C86" s="3">
        <f t="shared" si="0"/>
        <v>75</v>
      </c>
      <c r="D86" s="40"/>
      <c r="E86" s="370"/>
      <c r="F86" s="372"/>
      <c r="G86" s="211"/>
      <c r="H86" s="12"/>
      <c r="I86" s="370"/>
      <c r="J86" s="371"/>
      <c r="K86" s="371"/>
      <c r="L86" s="372"/>
      <c r="M86" s="15"/>
    </row>
    <row r="87" spans="3:13" ht="15.75" customHeight="1">
      <c r="C87" s="3">
        <f t="shared" si="0"/>
        <v>76</v>
      </c>
      <c r="D87" s="40"/>
      <c r="E87" s="370"/>
      <c r="F87" s="372"/>
      <c r="G87" s="211"/>
      <c r="H87" s="12"/>
      <c r="I87" s="370"/>
      <c r="J87" s="371"/>
      <c r="K87" s="371"/>
      <c r="L87" s="372"/>
      <c r="M87" s="15"/>
    </row>
    <row r="88" spans="3:13" ht="15.75" customHeight="1">
      <c r="C88" s="3">
        <f t="shared" si="0"/>
        <v>77</v>
      </c>
      <c r="D88" s="40"/>
      <c r="E88" s="370"/>
      <c r="F88" s="372"/>
      <c r="G88" s="211"/>
      <c r="H88" s="12"/>
      <c r="I88" s="370"/>
      <c r="J88" s="371"/>
      <c r="K88" s="371"/>
      <c r="L88" s="372"/>
      <c r="M88" s="15"/>
    </row>
    <row r="89" spans="3:13" ht="15.75" customHeight="1">
      <c r="C89" s="3">
        <f t="shared" si="0"/>
        <v>78</v>
      </c>
      <c r="D89" s="40"/>
      <c r="E89" s="370"/>
      <c r="F89" s="372"/>
      <c r="G89" s="211"/>
      <c r="H89" s="12"/>
      <c r="I89" s="370"/>
      <c r="J89" s="371"/>
      <c r="K89" s="371"/>
      <c r="L89" s="372"/>
      <c r="M89" s="15"/>
    </row>
    <row r="90" spans="3:13" ht="15.75" customHeight="1">
      <c r="C90" s="3">
        <f t="shared" si="0"/>
        <v>79</v>
      </c>
      <c r="D90" s="40"/>
      <c r="E90" s="370"/>
      <c r="F90" s="372"/>
      <c r="G90" s="211"/>
      <c r="H90" s="12"/>
      <c r="I90" s="370"/>
      <c r="J90" s="371"/>
      <c r="K90" s="371"/>
      <c r="L90" s="372"/>
      <c r="M90" s="15"/>
    </row>
    <row r="91" spans="3:13" ht="15.75" customHeight="1">
      <c r="C91" s="3">
        <f t="shared" si="0"/>
        <v>80</v>
      </c>
      <c r="D91" s="40"/>
      <c r="E91" s="370"/>
      <c r="F91" s="372"/>
      <c r="G91" s="211"/>
      <c r="H91" s="12"/>
      <c r="I91" s="370"/>
      <c r="J91" s="371"/>
      <c r="K91" s="371"/>
      <c r="L91" s="372"/>
      <c r="M91" s="15"/>
    </row>
    <row r="92" spans="3:13" ht="15.75" customHeight="1">
      <c r="C92" s="3">
        <f t="shared" si="0"/>
        <v>81</v>
      </c>
      <c r="D92" s="40"/>
      <c r="E92" s="370"/>
      <c r="F92" s="372"/>
      <c r="G92" s="211"/>
      <c r="H92" s="12"/>
      <c r="I92" s="370"/>
      <c r="J92" s="371"/>
      <c r="K92" s="371"/>
      <c r="L92" s="372"/>
      <c r="M92" s="15"/>
    </row>
    <row r="93" spans="3:13" ht="15.75" customHeight="1">
      <c r="C93" s="3">
        <f t="shared" si="0"/>
        <v>82</v>
      </c>
      <c r="D93" s="40"/>
      <c r="E93" s="370"/>
      <c r="F93" s="372"/>
      <c r="G93" s="211"/>
      <c r="H93" s="12"/>
      <c r="I93" s="370"/>
      <c r="J93" s="371"/>
      <c r="K93" s="371"/>
      <c r="L93" s="372"/>
      <c r="M93" s="15"/>
    </row>
    <row r="94" spans="3:13" ht="15.75" customHeight="1">
      <c r="C94" s="3">
        <f t="shared" si="0"/>
        <v>83</v>
      </c>
      <c r="D94" s="40"/>
      <c r="E94" s="370"/>
      <c r="F94" s="372"/>
      <c r="G94" s="211"/>
      <c r="H94" s="12"/>
      <c r="I94" s="370"/>
      <c r="J94" s="371"/>
      <c r="K94" s="371"/>
      <c r="L94" s="372"/>
      <c r="M94" s="15"/>
    </row>
    <row r="95" spans="3:13" ht="15.75" customHeight="1">
      <c r="C95" s="3">
        <f t="shared" si="0"/>
        <v>84</v>
      </c>
      <c r="D95" s="40"/>
      <c r="E95" s="370"/>
      <c r="F95" s="372"/>
      <c r="G95" s="211"/>
      <c r="H95" s="12"/>
      <c r="I95" s="370"/>
      <c r="J95" s="371"/>
      <c r="K95" s="371"/>
      <c r="L95" s="372"/>
      <c r="M95" s="15"/>
    </row>
    <row r="96" spans="3:13" ht="15.75" customHeight="1">
      <c r="C96" s="3">
        <f t="shared" si="0"/>
        <v>85</v>
      </c>
      <c r="D96" s="40"/>
      <c r="E96" s="370"/>
      <c r="F96" s="372"/>
      <c r="G96" s="211"/>
      <c r="H96" s="12"/>
      <c r="I96" s="370"/>
      <c r="J96" s="371"/>
      <c r="K96" s="371"/>
      <c r="L96" s="372"/>
      <c r="M96" s="15"/>
    </row>
    <row r="97" spans="3:13" ht="15.75" customHeight="1">
      <c r="C97" s="3">
        <f t="shared" si="0"/>
        <v>86</v>
      </c>
      <c r="D97" s="40"/>
      <c r="E97" s="370"/>
      <c r="F97" s="372"/>
      <c r="G97" s="211"/>
      <c r="H97" s="12"/>
      <c r="I97" s="370"/>
      <c r="J97" s="371"/>
      <c r="K97" s="371"/>
      <c r="L97" s="372"/>
      <c r="M97" s="15"/>
    </row>
    <row r="98" spans="3:13" ht="15.75" customHeight="1">
      <c r="C98" s="3">
        <f t="shared" si="0"/>
        <v>87</v>
      </c>
      <c r="D98" s="40"/>
      <c r="E98" s="370"/>
      <c r="F98" s="372"/>
      <c r="G98" s="211"/>
      <c r="H98" s="12"/>
      <c r="I98" s="370"/>
      <c r="J98" s="371"/>
      <c r="K98" s="371"/>
      <c r="L98" s="372"/>
      <c r="M98" s="15"/>
    </row>
    <row r="99" spans="3:13" ht="15.75" customHeight="1">
      <c r="C99" s="3">
        <f t="shared" si="0"/>
        <v>88</v>
      </c>
      <c r="D99" s="40"/>
      <c r="E99" s="370"/>
      <c r="F99" s="372"/>
      <c r="G99" s="211"/>
      <c r="H99" s="12"/>
      <c r="I99" s="370"/>
      <c r="J99" s="371"/>
      <c r="K99" s="371"/>
      <c r="L99" s="372"/>
      <c r="M99" s="15"/>
    </row>
    <row r="100" spans="3:13" ht="15.75" customHeight="1">
      <c r="C100" s="3">
        <f t="shared" si="0"/>
        <v>89</v>
      </c>
      <c r="D100" s="40"/>
      <c r="E100" s="370"/>
      <c r="F100" s="372"/>
      <c r="G100" s="211"/>
      <c r="H100" s="12"/>
      <c r="I100" s="370"/>
      <c r="J100" s="371"/>
      <c r="K100" s="371"/>
      <c r="L100" s="372"/>
      <c r="M100" s="15"/>
    </row>
    <row r="101" spans="3:13" ht="15.75" customHeight="1">
      <c r="C101" s="3">
        <f t="shared" si="0"/>
        <v>90</v>
      </c>
      <c r="D101" s="40"/>
      <c r="E101" s="370"/>
      <c r="F101" s="372"/>
      <c r="G101" s="211"/>
      <c r="H101" s="12"/>
      <c r="I101" s="370"/>
      <c r="J101" s="371"/>
      <c r="K101" s="371"/>
      <c r="L101" s="372"/>
      <c r="M101" s="15"/>
    </row>
    <row r="102" spans="3:13" ht="15.75" customHeight="1">
      <c r="C102" s="3">
        <f t="shared" si="0"/>
        <v>91</v>
      </c>
      <c r="D102" s="40"/>
      <c r="E102" s="370"/>
      <c r="F102" s="372"/>
      <c r="G102" s="211"/>
      <c r="H102" s="12"/>
      <c r="I102" s="370"/>
      <c r="J102" s="371"/>
      <c r="K102" s="371"/>
      <c r="L102" s="372"/>
      <c r="M102" s="15"/>
    </row>
    <row r="103" spans="3:13" ht="15.75" customHeight="1">
      <c r="C103" s="3">
        <f t="shared" si="0"/>
        <v>92</v>
      </c>
      <c r="D103" s="40"/>
      <c r="E103" s="370"/>
      <c r="F103" s="372"/>
      <c r="G103" s="211"/>
      <c r="H103" s="12"/>
      <c r="I103" s="370"/>
      <c r="J103" s="371"/>
      <c r="K103" s="371"/>
      <c r="L103" s="372"/>
      <c r="M103" s="15"/>
    </row>
    <row r="104" spans="3:13" ht="15.75" customHeight="1">
      <c r="C104" s="3">
        <f t="shared" si="0"/>
        <v>93</v>
      </c>
      <c r="D104" s="40"/>
      <c r="E104" s="370"/>
      <c r="F104" s="372"/>
      <c r="G104" s="211"/>
      <c r="H104" s="12"/>
      <c r="I104" s="370"/>
      <c r="J104" s="371"/>
      <c r="K104" s="371"/>
      <c r="L104" s="372"/>
      <c r="M104" s="15"/>
    </row>
    <row r="105" spans="3:13" ht="15.75" customHeight="1">
      <c r="C105" s="3">
        <f t="shared" si="0"/>
        <v>94</v>
      </c>
      <c r="D105" s="40"/>
      <c r="E105" s="370"/>
      <c r="F105" s="372"/>
      <c r="G105" s="211"/>
      <c r="H105" s="12"/>
      <c r="I105" s="370"/>
      <c r="J105" s="371"/>
      <c r="K105" s="371"/>
      <c r="L105" s="372"/>
      <c r="M105" s="15"/>
    </row>
    <row r="106" spans="3:13" ht="15.75" customHeight="1">
      <c r="C106" s="3">
        <f t="shared" si="0"/>
        <v>95</v>
      </c>
      <c r="D106" s="40"/>
      <c r="E106" s="370"/>
      <c r="F106" s="372"/>
      <c r="G106" s="211"/>
      <c r="H106" s="12"/>
      <c r="I106" s="370"/>
      <c r="J106" s="371"/>
      <c r="K106" s="371"/>
      <c r="L106" s="372"/>
      <c r="M106" s="15"/>
    </row>
    <row r="107" spans="3:13" ht="15.75" customHeight="1">
      <c r="C107" s="3">
        <f t="shared" si="0"/>
        <v>96</v>
      </c>
      <c r="D107" s="40"/>
      <c r="E107" s="370"/>
      <c r="F107" s="372"/>
      <c r="G107" s="211"/>
      <c r="H107" s="12"/>
      <c r="I107" s="370"/>
      <c r="J107" s="371"/>
      <c r="K107" s="371"/>
      <c r="L107" s="372"/>
      <c r="M107" s="15"/>
    </row>
    <row r="108" spans="3:13" ht="15.75" customHeight="1">
      <c r="C108" s="3">
        <f t="shared" si="0"/>
        <v>97</v>
      </c>
      <c r="D108" s="40"/>
      <c r="E108" s="370"/>
      <c r="F108" s="372"/>
      <c r="G108" s="211"/>
      <c r="H108" s="12"/>
      <c r="I108" s="370"/>
      <c r="J108" s="371"/>
      <c r="K108" s="371"/>
      <c r="L108" s="372"/>
      <c r="M108" s="15"/>
    </row>
    <row r="109" spans="3:13" ht="15.75" customHeight="1">
      <c r="C109" s="3">
        <f t="shared" si="0"/>
        <v>98</v>
      </c>
      <c r="D109" s="40"/>
      <c r="E109" s="370"/>
      <c r="F109" s="372"/>
      <c r="G109" s="211"/>
      <c r="H109" s="12"/>
      <c r="I109" s="370"/>
      <c r="J109" s="371"/>
      <c r="K109" s="371"/>
      <c r="L109" s="372"/>
      <c r="M109" s="15"/>
    </row>
    <row r="110" spans="3:13" ht="15.75" customHeight="1">
      <c r="C110" s="3">
        <f t="shared" si="0"/>
        <v>99</v>
      </c>
      <c r="D110" s="40"/>
      <c r="E110" s="370"/>
      <c r="F110" s="372"/>
      <c r="G110" s="211"/>
      <c r="H110" s="12"/>
      <c r="I110" s="370"/>
      <c r="J110" s="371"/>
      <c r="K110" s="371"/>
      <c r="L110" s="372"/>
      <c r="M110" s="15"/>
    </row>
    <row r="111" spans="3:13" ht="15.75" customHeight="1">
      <c r="C111" s="3">
        <f t="shared" si="0"/>
        <v>100</v>
      </c>
      <c r="D111" s="42"/>
      <c r="E111" s="379"/>
      <c r="F111" s="381"/>
      <c r="G111" s="212"/>
      <c r="H111" s="22"/>
      <c r="I111" s="379"/>
      <c r="J111" s="380"/>
      <c r="K111" s="380"/>
      <c r="L111" s="381"/>
      <c r="M111" s="34"/>
    </row>
    <row r="112" spans="4:13" ht="15.75" customHeight="1">
      <c r="D112" s="16"/>
      <c r="E112" s="16"/>
      <c r="F112" s="16"/>
      <c r="G112" s="16"/>
      <c r="H112" s="16"/>
      <c r="I112" s="16"/>
      <c r="J112" s="16"/>
      <c r="K112" s="16"/>
      <c r="L112" s="17" t="s">
        <v>3</v>
      </c>
      <c r="M112" s="82">
        <f>SUM(M12:M111)</f>
        <v>1862.27</v>
      </c>
    </row>
    <row r="114" spans="3:13" ht="33" customHeight="1">
      <c r="C114" s="396" t="s">
        <v>144</v>
      </c>
      <c r="D114" s="397"/>
      <c r="E114" s="397"/>
      <c r="F114" s="397"/>
      <c r="G114" s="397"/>
      <c r="H114" s="397"/>
      <c r="I114" s="397"/>
      <c r="J114" s="397"/>
      <c r="K114" s="397"/>
      <c r="L114" s="397"/>
      <c r="M114" s="397"/>
    </row>
  </sheetData>
  <sheetProtection password="D997" sheet="1" objects="1" scenarios="1"/>
  <mergeCells count="190">
    <mergeCell ref="H5:J5"/>
    <mergeCell ref="E13:F13"/>
    <mergeCell ref="E14:F14"/>
    <mergeCell ref="E11:F11"/>
    <mergeCell ref="I11:L11"/>
    <mergeCell ref="E12:F12"/>
    <mergeCell ref="I12:L12"/>
    <mergeCell ref="I13:L13"/>
    <mergeCell ref="E34:F34"/>
    <mergeCell ref="I14:L14"/>
    <mergeCell ref="E29:F29"/>
    <mergeCell ref="E30:F30"/>
    <mergeCell ref="E28:F28"/>
    <mergeCell ref="I33:L33"/>
    <mergeCell ref="I28:L28"/>
    <mergeCell ref="I29:L29"/>
    <mergeCell ref="I30:L30"/>
    <mergeCell ref="I34:L34"/>
    <mergeCell ref="E106:F106"/>
    <mergeCell ref="I31:L31"/>
    <mergeCell ref="I32:L32"/>
    <mergeCell ref="E102:F102"/>
    <mergeCell ref="E103:F103"/>
    <mergeCell ref="E104:F104"/>
    <mergeCell ref="E105:F105"/>
    <mergeCell ref="E31:F31"/>
    <mergeCell ref="E32:F32"/>
    <mergeCell ref="E33:F33"/>
    <mergeCell ref="I102:L102"/>
    <mergeCell ref="I111:L111"/>
    <mergeCell ref="I108:L108"/>
    <mergeCell ref="I103:L103"/>
    <mergeCell ref="I104:L104"/>
    <mergeCell ref="I107:L107"/>
    <mergeCell ref="C114:M114"/>
    <mergeCell ref="I105:L105"/>
    <mergeCell ref="I106:L106"/>
    <mergeCell ref="I109:L109"/>
    <mergeCell ref="E110:F110"/>
    <mergeCell ref="I110:L110"/>
    <mergeCell ref="E111:F111"/>
    <mergeCell ref="E107:F107"/>
    <mergeCell ref="E108:F108"/>
    <mergeCell ref="E109:F109"/>
    <mergeCell ref="E26:F26"/>
    <mergeCell ref="I26:L26"/>
    <mergeCell ref="E27:F27"/>
    <mergeCell ref="I27:L27"/>
    <mergeCell ref="E24:F24"/>
    <mergeCell ref="I24:L24"/>
    <mergeCell ref="E25:F25"/>
    <mergeCell ref="I25:L25"/>
    <mergeCell ref="E37:F37"/>
    <mergeCell ref="I37:L37"/>
    <mergeCell ref="E38:F38"/>
    <mergeCell ref="I38:L38"/>
    <mergeCell ref="E35:F35"/>
    <mergeCell ref="I35:L35"/>
    <mergeCell ref="E36:F36"/>
    <mergeCell ref="I36:L36"/>
    <mergeCell ref="E41:F41"/>
    <mergeCell ref="I41:L41"/>
    <mergeCell ref="E42:F42"/>
    <mergeCell ref="I42:L42"/>
    <mergeCell ref="E39:F39"/>
    <mergeCell ref="I39:L39"/>
    <mergeCell ref="E40:F40"/>
    <mergeCell ref="I40:L40"/>
    <mergeCell ref="E45:F45"/>
    <mergeCell ref="I45:L45"/>
    <mergeCell ref="E46:F46"/>
    <mergeCell ref="I46:L46"/>
    <mergeCell ref="E43:F43"/>
    <mergeCell ref="I43:L43"/>
    <mergeCell ref="E44:F44"/>
    <mergeCell ref="I44:L44"/>
    <mergeCell ref="E49:F49"/>
    <mergeCell ref="I49:L49"/>
    <mergeCell ref="E50:F50"/>
    <mergeCell ref="I50:L50"/>
    <mergeCell ref="E47:F47"/>
    <mergeCell ref="I47:L47"/>
    <mergeCell ref="E48:F48"/>
    <mergeCell ref="I48:L48"/>
    <mergeCell ref="E53:F53"/>
    <mergeCell ref="I53:L53"/>
    <mergeCell ref="E54:F54"/>
    <mergeCell ref="I54:L54"/>
    <mergeCell ref="E51:F51"/>
    <mergeCell ref="I51:L51"/>
    <mergeCell ref="E52:F52"/>
    <mergeCell ref="I52:L52"/>
    <mergeCell ref="E57:F57"/>
    <mergeCell ref="I57:L57"/>
    <mergeCell ref="E58:F58"/>
    <mergeCell ref="I58:L58"/>
    <mergeCell ref="E55:F55"/>
    <mergeCell ref="I55:L55"/>
    <mergeCell ref="E56:F56"/>
    <mergeCell ref="I56:L56"/>
    <mergeCell ref="E61:F61"/>
    <mergeCell ref="I61:L61"/>
    <mergeCell ref="E62:F62"/>
    <mergeCell ref="I62:L62"/>
    <mergeCell ref="E59:F59"/>
    <mergeCell ref="I59:L59"/>
    <mergeCell ref="E60:F60"/>
    <mergeCell ref="I60:L60"/>
    <mergeCell ref="E65:F65"/>
    <mergeCell ref="I65:L65"/>
    <mergeCell ref="E66:F66"/>
    <mergeCell ref="I66:L66"/>
    <mergeCell ref="E63:F63"/>
    <mergeCell ref="I63:L63"/>
    <mergeCell ref="E64:F64"/>
    <mergeCell ref="I64:L64"/>
    <mergeCell ref="E69:F69"/>
    <mergeCell ref="I69:L69"/>
    <mergeCell ref="E70:F70"/>
    <mergeCell ref="I70:L70"/>
    <mergeCell ref="E67:F67"/>
    <mergeCell ref="I67:L67"/>
    <mergeCell ref="E68:F68"/>
    <mergeCell ref="I68:L68"/>
    <mergeCell ref="E73:F73"/>
    <mergeCell ref="I73:L73"/>
    <mergeCell ref="E74:F74"/>
    <mergeCell ref="I74:L74"/>
    <mergeCell ref="E71:F71"/>
    <mergeCell ref="I71:L71"/>
    <mergeCell ref="E72:F72"/>
    <mergeCell ref="I72:L72"/>
    <mergeCell ref="E77:F77"/>
    <mergeCell ref="I77:L77"/>
    <mergeCell ref="E78:F78"/>
    <mergeCell ref="I78:L78"/>
    <mergeCell ref="E75:F75"/>
    <mergeCell ref="I75:L75"/>
    <mergeCell ref="E76:F76"/>
    <mergeCell ref="I76:L76"/>
    <mergeCell ref="E81:F81"/>
    <mergeCell ref="I81:L81"/>
    <mergeCell ref="E82:F82"/>
    <mergeCell ref="I82:L82"/>
    <mergeCell ref="E79:F79"/>
    <mergeCell ref="I79:L79"/>
    <mergeCell ref="E80:F80"/>
    <mergeCell ref="I80:L80"/>
    <mergeCell ref="E85:F85"/>
    <mergeCell ref="I85:L85"/>
    <mergeCell ref="E86:F86"/>
    <mergeCell ref="I86:L86"/>
    <mergeCell ref="E83:F83"/>
    <mergeCell ref="I83:L83"/>
    <mergeCell ref="E84:F84"/>
    <mergeCell ref="I84:L84"/>
    <mergeCell ref="E89:F89"/>
    <mergeCell ref="I89:L89"/>
    <mergeCell ref="E90:F90"/>
    <mergeCell ref="I90:L90"/>
    <mergeCell ref="E87:F87"/>
    <mergeCell ref="I87:L87"/>
    <mergeCell ref="E88:F88"/>
    <mergeCell ref="I88:L88"/>
    <mergeCell ref="E93:F93"/>
    <mergeCell ref="I93:L93"/>
    <mergeCell ref="E94:F94"/>
    <mergeCell ref="I94:L94"/>
    <mergeCell ref="E91:F91"/>
    <mergeCell ref="I91:L91"/>
    <mergeCell ref="E92:F92"/>
    <mergeCell ref="I92:L92"/>
    <mergeCell ref="E97:F97"/>
    <mergeCell ref="I97:L97"/>
    <mergeCell ref="E98:F98"/>
    <mergeCell ref="I98:L98"/>
    <mergeCell ref="E95:F95"/>
    <mergeCell ref="I95:L95"/>
    <mergeCell ref="E96:F96"/>
    <mergeCell ref="I96:L96"/>
    <mergeCell ref="E15:F15"/>
    <mergeCell ref="E16:F16"/>
    <mergeCell ref="I15:L15"/>
    <mergeCell ref="I16:L16"/>
    <mergeCell ref="E101:F101"/>
    <mergeCell ref="I101:L101"/>
    <mergeCell ref="E99:F99"/>
    <mergeCell ref="I99:L99"/>
    <mergeCell ref="E100:F100"/>
    <mergeCell ref="I100:L100"/>
  </mergeCells>
  <dataValidations count="2">
    <dataValidation type="decimal" allowBlank="1" showInputMessage="1" showErrorMessage="1" sqref="M12:M111 H12:H111">
      <formula1>-987654321</formula1>
      <formula2>987654321</formula2>
    </dataValidation>
    <dataValidation operator="notEqual" allowBlank="1" showInputMessage="1" showErrorMessage="1" sqref="G12:G111"/>
  </dataValidations>
  <printOptions horizontalCentered="1"/>
  <pageMargins left="0.5905511811023623" right="0.5905511811023623" top="0.5905511811023623" bottom="0.5905511811023623" header="0.3937007874015748" footer="0.3937007874015748"/>
  <pageSetup fitToHeight="2" horizontalDpi="600" verticalDpi="600" orientation="landscape" paperSize="9" scale="48" r:id="rId1"/>
  <headerFooter alignWithMargins="0">
    <oddFooter>&amp;L&amp;F&amp;C&amp;D&amp;R&amp;P/&amp;N</oddFooter>
  </headerFooter>
  <rowBreaks count="1" manualBreakCount="1">
    <brk id="63" min="2" max="12" man="1"/>
  </rowBreaks>
</worksheet>
</file>

<file path=xl/worksheets/sheet5.xml><?xml version="1.0" encoding="utf-8"?>
<worksheet xmlns="http://schemas.openxmlformats.org/spreadsheetml/2006/main" xmlns:r="http://schemas.openxmlformats.org/officeDocument/2006/relationships">
  <sheetPr codeName="Sheet7">
    <pageSetUpPr fitToPage="1"/>
  </sheetPr>
  <dimension ref="A1:S47"/>
  <sheetViews>
    <sheetView zoomScale="79" zoomScaleNormal="79" zoomScalePageLayoutView="0" workbookViewId="0" topLeftCell="A1">
      <selection activeCell="M14" sqref="M14"/>
    </sheetView>
  </sheetViews>
  <sheetFormatPr defaultColWidth="9.140625" defaultRowHeight="12.75"/>
  <cols>
    <col min="1" max="2" width="1.7109375" style="1" customWidth="1"/>
    <col min="3" max="3" width="24.8515625" style="1" customWidth="1"/>
    <col min="4" max="4" width="16.7109375" style="1" customWidth="1"/>
    <col min="5" max="5" width="5.00390625" style="1" customWidth="1"/>
    <col min="6" max="6" width="24.28125" style="1" customWidth="1"/>
    <col min="7" max="7" width="23.7109375" style="1" customWidth="1"/>
    <col min="8" max="8" width="4.7109375" style="1" customWidth="1"/>
    <col min="9" max="9" width="2.7109375" style="1" customWidth="1"/>
    <col min="10" max="10" width="12.140625" style="1" customWidth="1"/>
    <col min="11" max="13" width="12.7109375" style="1" customWidth="1"/>
    <col min="14" max="14" width="20.421875" style="1" customWidth="1"/>
    <col min="15" max="15" width="14.57421875" style="1" customWidth="1"/>
    <col min="16" max="16" width="17.28125" style="1" customWidth="1"/>
    <col min="17" max="17" width="20.28125" style="1" customWidth="1"/>
    <col min="18" max="16384" width="9.140625" style="1" customWidth="1"/>
  </cols>
  <sheetData>
    <row r="1" spans="1:17" ht="15.75">
      <c r="A1" s="133" t="s">
        <v>153</v>
      </c>
      <c r="B1" s="133"/>
      <c r="C1" s="133"/>
      <c r="D1" s="134"/>
      <c r="E1" s="134"/>
      <c r="F1" s="134"/>
      <c r="G1" s="134"/>
      <c r="H1" s="134"/>
      <c r="I1" s="134"/>
      <c r="J1" s="133"/>
      <c r="K1" s="133"/>
      <c r="L1" s="133"/>
      <c r="M1" s="133"/>
      <c r="N1" s="133"/>
      <c r="O1" s="133"/>
      <c r="P1" s="133"/>
      <c r="Q1" s="133"/>
    </row>
    <row r="3" spans="1:17" ht="14.25">
      <c r="A3" s="64"/>
      <c r="B3" s="64"/>
      <c r="C3" s="65" t="s">
        <v>26</v>
      </c>
      <c r="D3" s="84">
        <f>IF(Summary!C4="","",Summary!C4)</f>
        <v>41067</v>
      </c>
      <c r="E3" s="52" t="s">
        <v>0</v>
      </c>
      <c r="F3" s="85">
        <f>IF(Summary!E4="","",Summary!E4)</f>
        <v>41614</v>
      </c>
      <c r="G3" s="67"/>
      <c r="H3" s="68"/>
      <c r="I3" s="67"/>
      <c r="M3" s="58"/>
      <c r="N3" s="76"/>
      <c r="O3" s="67"/>
      <c r="P3" s="67"/>
      <c r="Q3" s="67"/>
    </row>
    <row r="4" spans="1:17" s="63" customFormat="1" ht="14.25">
      <c r="A4" s="67"/>
      <c r="B4" s="67"/>
      <c r="C4" s="65"/>
      <c r="D4" s="69"/>
      <c r="E4" s="66"/>
      <c r="F4" s="69"/>
      <c r="G4" s="67"/>
      <c r="H4" s="68"/>
      <c r="I4" s="70"/>
      <c r="J4" s="70"/>
      <c r="K4" s="70"/>
      <c r="L4" s="70"/>
      <c r="N4" s="70"/>
      <c r="O4" s="70"/>
      <c r="P4" s="70"/>
      <c r="Q4" s="70"/>
    </row>
    <row r="5" spans="1:17" ht="15">
      <c r="A5" s="67"/>
      <c r="B5" s="67"/>
      <c r="C5" s="65" t="s">
        <v>49</v>
      </c>
      <c r="D5" s="77" t="str">
        <f>IF(Summary!C7="","-",Summary!C7)</f>
        <v>IEE/12/BWI/457/SI2.623227</v>
      </c>
      <c r="E5" s="71"/>
      <c r="F5" s="71"/>
      <c r="G5" s="72"/>
      <c r="H5" s="74" t="s">
        <v>55</v>
      </c>
      <c r="I5" s="72"/>
      <c r="J5" s="72"/>
      <c r="K5" s="416" t="str">
        <f>IF(Summary!C8="","-",Summary!C8)</f>
        <v>CROSKILLS</v>
      </c>
      <c r="L5" s="416"/>
      <c r="M5" s="416"/>
      <c r="N5" s="416"/>
      <c r="O5" s="72"/>
      <c r="P5" s="72"/>
      <c r="Q5" s="72"/>
    </row>
    <row r="6" spans="1:17" ht="12.75">
      <c r="A6" s="72"/>
      <c r="B6" s="72"/>
      <c r="G6" s="72"/>
      <c r="H6" s="72"/>
      <c r="I6" s="72"/>
      <c r="J6" s="72"/>
      <c r="K6" s="72"/>
      <c r="L6" s="72"/>
      <c r="M6" s="72"/>
      <c r="N6" s="72"/>
      <c r="O6" s="72"/>
      <c r="P6" s="72"/>
      <c r="Q6" s="72"/>
    </row>
    <row r="7" spans="1:17" ht="14.25">
      <c r="A7" s="72"/>
      <c r="B7" s="72"/>
      <c r="C7" s="65" t="s">
        <v>48</v>
      </c>
      <c r="D7" s="70"/>
      <c r="E7" s="311" t="str">
        <f>IF(Summary!C9="","-",Summary!C9)</f>
        <v>UNDP</v>
      </c>
      <c r="F7" s="311"/>
      <c r="G7" s="67"/>
      <c r="H7" s="73"/>
      <c r="I7" s="67"/>
      <c r="J7" s="67"/>
      <c r="K7" s="67"/>
      <c r="L7" s="67"/>
      <c r="M7" s="67"/>
      <c r="N7" s="67"/>
      <c r="O7" s="67"/>
      <c r="P7" s="67"/>
      <c r="Q7" s="67"/>
    </row>
    <row r="9" ht="12.75">
      <c r="D9" s="4" t="s">
        <v>142</v>
      </c>
    </row>
    <row r="11" spans="3:17" ht="45">
      <c r="C11" s="53" t="s">
        <v>35</v>
      </c>
      <c r="D11" s="382" t="s">
        <v>7</v>
      </c>
      <c r="E11" s="383"/>
      <c r="F11" s="383"/>
      <c r="G11" s="384"/>
      <c r="H11" s="389" t="s">
        <v>22</v>
      </c>
      <c r="I11" s="383"/>
      <c r="J11" s="384"/>
      <c r="K11" s="29" t="s">
        <v>21</v>
      </c>
      <c r="L11" s="31" t="s">
        <v>96</v>
      </c>
      <c r="M11" s="31" t="s">
        <v>98</v>
      </c>
      <c r="N11" s="29" t="s">
        <v>15</v>
      </c>
      <c r="O11" s="29" t="s">
        <v>99</v>
      </c>
      <c r="P11" s="31" t="s">
        <v>30</v>
      </c>
      <c r="Q11" s="29" t="s">
        <v>19</v>
      </c>
    </row>
    <row r="12" spans="3:17" ht="12.75">
      <c r="C12" s="54"/>
      <c r="D12" s="419"/>
      <c r="E12" s="420"/>
      <c r="F12" s="420"/>
      <c r="G12" s="421"/>
      <c r="H12" s="417"/>
      <c r="I12" s="418"/>
      <c r="J12" s="418"/>
      <c r="K12" s="25"/>
      <c r="L12" s="6" t="s">
        <v>4</v>
      </c>
      <c r="M12" s="6" t="s">
        <v>5</v>
      </c>
      <c r="N12" s="6" t="s">
        <v>6</v>
      </c>
      <c r="O12" s="5" t="s">
        <v>16</v>
      </c>
      <c r="P12" s="7" t="s">
        <v>63</v>
      </c>
      <c r="Q12" s="6" t="s">
        <v>97</v>
      </c>
    </row>
    <row r="13" spans="3:17" ht="15.75" customHeight="1">
      <c r="C13" s="3">
        <v>1</v>
      </c>
      <c r="D13" s="392"/>
      <c r="E13" s="414"/>
      <c r="F13" s="414"/>
      <c r="G13" s="415"/>
      <c r="H13" s="422"/>
      <c r="I13" s="423"/>
      <c r="J13" s="424"/>
      <c r="K13" s="45"/>
      <c r="L13" s="45"/>
      <c r="M13" s="45"/>
      <c r="N13" s="19"/>
      <c r="O13" s="178"/>
      <c r="P13" s="20"/>
      <c r="Q13" s="78">
        <f>IF(O13&gt;0,ROUND((N13/O13)*P13*(L13*M13),2),"")</f>
      </c>
    </row>
    <row r="14" spans="3:19" ht="15.75" customHeight="1">
      <c r="C14" s="3">
        <v>2</v>
      </c>
      <c r="D14" s="370"/>
      <c r="E14" s="402"/>
      <c r="F14" s="402"/>
      <c r="G14" s="403"/>
      <c r="H14" s="399"/>
      <c r="I14" s="400"/>
      <c r="J14" s="401"/>
      <c r="K14" s="46"/>
      <c r="L14" s="46"/>
      <c r="M14" s="46"/>
      <c r="N14" s="12"/>
      <c r="O14" s="13"/>
      <c r="P14" s="14"/>
      <c r="Q14" s="79">
        <f>IF(O14&gt;0,ROUND((N14/O14)*P14*(L14*M14),2),"")</f>
      </c>
      <c r="S14" s="61"/>
    </row>
    <row r="15" spans="3:19" ht="15.75" customHeight="1">
      <c r="C15" s="3">
        <v>3</v>
      </c>
      <c r="D15" s="370"/>
      <c r="E15" s="402"/>
      <c r="F15" s="402"/>
      <c r="G15" s="403"/>
      <c r="H15" s="413"/>
      <c r="I15" s="400"/>
      <c r="J15" s="401"/>
      <c r="K15" s="46"/>
      <c r="L15" s="46"/>
      <c r="M15" s="46"/>
      <c r="N15" s="12"/>
      <c r="O15" s="13"/>
      <c r="P15" s="14"/>
      <c r="Q15" s="79">
        <f>IF(O15&gt;0,ROUND((N15/O15)*P15*(L15*M15),2),"")</f>
      </c>
      <c r="S15" s="61"/>
    </row>
    <row r="16" spans="3:17" ht="15.75" customHeight="1">
      <c r="C16" s="3">
        <v>4</v>
      </c>
      <c r="D16" s="370"/>
      <c r="E16" s="402"/>
      <c r="F16" s="402"/>
      <c r="G16" s="403"/>
      <c r="H16" s="399"/>
      <c r="I16" s="400"/>
      <c r="J16" s="401"/>
      <c r="K16" s="46"/>
      <c r="L16" s="46"/>
      <c r="M16" s="46"/>
      <c r="N16" s="12"/>
      <c r="O16" s="13"/>
      <c r="P16" s="14"/>
      <c r="Q16" s="79">
        <f aca="true" t="shared" si="0" ref="Q16:Q42">IF(O16&gt;0,ROUND((N16/O16)*P16*(L16*M16),2),"")</f>
      </c>
    </row>
    <row r="17" spans="3:17" ht="15.75" customHeight="1">
      <c r="C17" s="3">
        <v>5</v>
      </c>
      <c r="D17" s="370"/>
      <c r="E17" s="402"/>
      <c r="F17" s="402"/>
      <c r="G17" s="403"/>
      <c r="H17" s="399"/>
      <c r="I17" s="400"/>
      <c r="J17" s="401"/>
      <c r="K17" s="46"/>
      <c r="L17" s="46"/>
      <c r="M17" s="46"/>
      <c r="N17" s="12"/>
      <c r="O17" s="13"/>
      <c r="P17" s="14"/>
      <c r="Q17" s="79">
        <f t="shared" si="0"/>
      </c>
    </row>
    <row r="18" spans="3:17" ht="15.75" customHeight="1">
      <c r="C18" s="3">
        <v>6</v>
      </c>
      <c r="D18" s="370"/>
      <c r="E18" s="402"/>
      <c r="F18" s="402"/>
      <c r="G18" s="403"/>
      <c r="H18" s="399"/>
      <c r="I18" s="400"/>
      <c r="J18" s="401"/>
      <c r="K18" s="46"/>
      <c r="L18" s="46"/>
      <c r="M18" s="46"/>
      <c r="N18" s="12"/>
      <c r="O18" s="13"/>
      <c r="P18" s="14"/>
      <c r="Q18" s="79">
        <f t="shared" si="0"/>
      </c>
    </row>
    <row r="19" spans="3:17" ht="15.75" customHeight="1">
      <c r="C19" s="3">
        <v>7</v>
      </c>
      <c r="D19" s="370"/>
      <c r="E19" s="402"/>
      <c r="F19" s="402"/>
      <c r="G19" s="403"/>
      <c r="H19" s="399"/>
      <c r="I19" s="400"/>
      <c r="J19" s="401"/>
      <c r="K19" s="46"/>
      <c r="L19" s="46"/>
      <c r="M19" s="46"/>
      <c r="N19" s="12"/>
      <c r="O19" s="13"/>
      <c r="P19" s="14"/>
      <c r="Q19" s="79">
        <f t="shared" si="0"/>
      </c>
    </row>
    <row r="20" spans="3:17" ht="15.75" customHeight="1">
      <c r="C20" s="3">
        <v>8</v>
      </c>
      <c r="D20" s="370"/>
      <c r="E20" s="402"/>
      <c r="F20" s="402"/>
      <c r="G20" s="403"/>
      <c r="H20" s="399"/>
      <c r="I20" s="400"/>
      <c r="J20" s="401"/>
      <c r="K20" s="46"/>
      <c r="L20" s="46"/>
      <c r="M20" s="46"/>
      <c r="N20" s="12"/>
      <c r="O20" s="13"/>
      <c r="P20" s="14"/>
      <c r="Q20" s="79">
        <f t="shared" si="0"/>
      </c>
    </row>
    <row r="21" spans="3:17" ht="15.75" customHeight="1">
      <c r="C21" s="3">
        <v>9</v>
      </c>
      <c r="D21" s="370"/>
      <c r="E21" s="402"/>
      <c r="F21" s="402"/>
      <c r="G21" s="403"/>
      <c r="H21" s="399"/>
      <c r="I21" s="400"/>
      <c r="J21" s="401"/>
      <c r="K21" s="46"/>
      <c r="L21" s="46"/>
      <c r="M21" s="46"/>
      <c r="N21" s="12"/>
      <c r="O21" s="13"/>
      <c r="P21" s="14"/>
      <c r="Q21" s="79">
        <f t="shared" si="0"/>
      </c>
    </row>
    <row r="22" spans="3:17" ht="15.75" customHeight="1">
      <c r="C22" s="3">
        <v>10</v>
      </c>
      <c r="D22" s="370"/>
      <c r="E22" s="402"/>
      <c r="F22" s="402"/>
      <c r="G22" s="403"/>
      <c r="H22" s="399"/>
      <c r="I22" s="400"/>
      <c r="J22" s="401"/>
      <c r="K22" s="46"/>
      <c r="L22" s="46"/>
      <c r="M22" s="46"/>
      <c r="N22" s="12"/>
      <c r="O22" s="13"/>
      <c r="P22" s="14"/>
      <c r="Q22" s="79">
        <f t="shared" si="0"/>
      </c>
    </row>
    <row r="23" spans="3:17" ht="15.75" customHeight="1">
      <c r="C23" s="3">
        <v>11</v>
      </c>
      <c r="D23" s="370"/>
      <c r="E23" s="402"/>
      <c r="F23" s="402"/>
      <c r="G23" s="403"/>
      <c r="H23" s="399"/>
      <c r="I23" s="400"/>
      <c r="J23" s="401"/>
      <c r="K23" s="46"/>
      <c r="L23" s="46"/>
      <c r="M23" s="46"/>
      <c r="N23" s="12"/>
      <c r="O23" s="13"/>
      <c r="P23" s="14"/>
      <c r="Q23" s="79">
        <f t="shared" si="0"/>
      </c>
    </row>
    <row r="24" spans="3:17" ht="15.75" customHeight="1">
      <c r="C24" s="3">
        <v>12</v>
      </c>
      <c r="D24" s="370"/>
      <c r="E24" s="402"/>
      <c r="F24" s="402"/>
      <c r="G24" s="403"/>
      <c r="H24" s="399"/>
      <c r="I24" s="400"/>
      <c r="J24" s="401"/>
      <c r="K24" s="46"/>
      <c r="L24" s="46"/>
      <c r="M24" s="46"/>
      <c r="N24" s="12"/>
      <c r="O24" s="13"/>
      <c r="P24" s="14"/>
      <c r="Q24" s="79">
        <f t="shared" si="0"/>
      </c>
    </row>
    <row r="25" spans="3:17" ht="15.75" customHeight="1">
      <c r="C25" s="3">
        <v>13</v>
      </c>
      <c r="D25" s="370"/>
      <c r="E25" s="402"/>
      <c r="F25" s="402"/>
      <c r="G25" s="403"/>
      <c r="H25" s="399"/>
      <c r="I25" s="400"/>
      <c r="J25" s="401"/>
      <c r="K25" s="46"/>
      <c r="L25" s="46"/>
      <c r="M25" s="46"/>
      <c r="N25" s="12"/>
      <c r="O25" s="13"/>
      <c r="P25" s="14"/>
      <c r="Q25" s="79">
        <f t="shared" si="0"/>
      </c>
    </row>
    <row r="26" spans="3:17" ht="15.75" customHeight="1">
      <c r="C26" s="3">
        <v>14</v>
      </c>
      <c r="D26" s="370"/>
      <c r="E26" s="402"/>
      <c r="F26" s="402"/>
      <c r="G26" s="403"/>
      <c r="H26" s="399"/>
      <c r="I26" s="400"/>
      <c r="J26" s="401"/>
      <c r="K26" s="46"/>
      <c r="L26" s="46"/>
      <c r="M26" s="46"/>
      <c r="N26" s="12"/>
      <c r="O26" s="13"/>
      <c r="P26" s="14"/>
      <c r="Q26" s="79">
        <f t="shared" si="0"/>
      </c>
    </row>
    <row r="27" spans="3:17" ht="15.75" customHeight="1">
      <c r="C27" s="3">
        <v>15</v>
      </c>
      <c r="D27" s="370"/>
      <c r="E27" s="402"/>
      <c r="F27" s="402"/>
      <c r="G27" s="403"/>
      <c r="H27" s="399"/>
      <c r="I27" s="400"/>
      <c r="J27" s="401"/>
      <c r="K27" s="46"/>
      <c r="L27" s="46"/>
      <c r="M27" s="46"/>
      <c r="N27" s="12"/>
      <c r="O27" s="13"/>
      <c r="P27" s="14"/>
      <c r="Q27" s="79">
        <f t="shared" si="0"/>
      </c>
    </row>
    <row r="28" spans="3:17" ht="15.75" customHeight="1">
      <c r="C28" s="3">
        <v>16</v>
      </c>
      <c r="D28" s="370"/>
      <c r="E28" s="402"/>
      <c r="F28" s="402"/>
      <c r="G28" s="403"/>
      <c r="H28" s="399"/>
      <c r="I28" s="400"/>
      <c r="J28" s="401"/>
      <c r="K28" s="46"/>
      <c r="L28" s="46"/>
      <c r="M28" s="46"/>
      <c r="N28" s="12"/>
      <c r="O28" s="13"/>
      <c r="P28" s="14"/>
      <c r="Q28" s="79">
        <f t="shared" si="0"/>
      </c>
    </row>
    <row r="29" spans="3:17" ht="15.75" customHeight="1">
      <c r="C29" s="3">
        <v>17</v>
      </c>
      <c r="D29" s="370"/>
      <c r="E29" s="402"/>
      <c r="F29" s="402"/>
      <c r="G29" s="403"/>
      <c r="H29" s="399"/>
      <c r="I29" s="400"/>
      <c r="J29" s="401"/>
      <c r="K29" s="46"/>
      <c r="L29" s="46"/>
      <c r="M29" s="46"/>
      <c r="N29" s="12"/>
      <c r="O29" s="13"/>
      <c r="P29" s="14"/>
      <c r="Q29" s="79">
        <f t="shared" si="0"/>
      </c>
    </row>
    <row r="30" spans="3:17" ht="15.75" customHeight="1">
      <c r="C30" s="3">
        <v>18</v>
      </c>
      <c r="D30" s="370"/>
      <c r="E30" s="402"/>
      <c r="F30" s="402"/>
      <c r="G30" s="403"/>
      <c r="H30" s="399"/>
      <c r="I30" s="400"/>
      <c r="J30" s="401"/>
      <c r="K30" s="46"/>
      <c r="L30" s="46"/>
      <c r="M30" s="46"/>
      <c r="N30" s="12"/>
      <c r="O30" s="13"/>
      <c r="P30" s="14"/>
      <c r="Q30" s="79">
        <f t="shared" si="0"/>
      </c>
    </row>
    <row r="31" spans="3:17" ht="15.75" customHeight="1">
      <c r="C31" s="3">
        <v>19</v>
      </c>
      <c r="D31" s="370"/>
      <c r="E31" s="402"/>
      <c r="F31" s="402"/>
      <c r="G31" s="403"/>
      <c r="H31" s="399"/>
      <c r="I31" s="400"/>
      <c r="J31" s="401"/>
      <c r="K31" s="46"/>
      <c r="L31" s="46"/>
      <c r="M31" s="46"/>
      <c r="N31" s="12"/>
      <c r="O31" s="13"/>
      <c r="P31" s="14"/>
      <c r="Q31" s="79">
        <f t="shared" si="0"/>
      </c>
    </row>
    <row r="32" spans="3:17" ht="15.75" customHeight="1">
      <c r="C32" s="3">
        <v>20</v>
      </c>
      <c r="D32" s="370"/>
      <c r="E32" s="402"/>
      <c r="F32" s="402"/>
      <c r="G32" s="403"/>
      <c r="H32" s="399"/>
      <c r="I32" s="400"/>
      <c r="J32" s="401"/>
      <c r="K32" s="46"/>
      <c r="L32" s="46"/>
      <c r="M32" s="46"/>
      <c r="N32" s="12"/>
      <c r="O32" s="13"/>
      <c r="P32" s="14"/>
      <c r="Q32" s="79">
        <f t="shared" si="0"/>
      </c>
    </row>
    <row r="33" spans="3:17" ht="15.75" customHeight="1">
      <c r="C33" s="3">
        <v>21</v>
      </c>
      <c r="D33" s="370"/>
      <c r="E33" s="402"/>
      <c r="F33" s="402"/>
      <c r="G33" s="403"/>
      <c r="H33" s="399"/>
      <c r="I33" s="400"/>
      <c r="J33" s="401"/>
      <c r="K33" s="46"/>
      <c r="L33" s="46"/>
      <c r="M33" s="46"/>
      <c r="N33" s="12"/>
      <c r="O33" s="13"/>
      <c r="P33" s="14"/>
      <c r="Q33" s="79">
        <f t="shared" si="0"/>
      </c>
    </row>
    <row r="34" spans="3:17" ht="15.75" customHeight="1">
      <c r="C34" s="3">
        <v>22</v>
      </c>
      <c r="D34" s="370"/>
      <c r="E34" s="402"/>
      <c r="F34" s="402"/>
      <c r="G34" s="403"/>
      <c r="H34" s="399"/>
      <c r="I34" s="400"/>
      <c r="J34" s="401"/>
      <c r="K34" s="46"/>
      <c r="L34" s="46"/>
      <c r="M34" s="46"/>
      <c r="N34" s="12"/>
      <c r="O34" s="13"/>
      <c r="P34" s="14"/>
      <c r="Q34" s="79">
        <f t="shared" si="0"/>
      </c>
    </row>
    <row r="35" spans="3:17" ht="15.75" customHeight="1">
      <c r="C35" s="3">
        <v>23</v>
      </c>
      <c r="D35" s="370"/>
      <c r="E35" s="402"/>
      <c r="F35" s="402"/>
      <c r="G35" s="403"/>
      <c r="H35" s="399"/>
      <c r="I35" s="400"/>
      <c r="J35" s="401"/>
      <c r="K35" s="46"/>
      <c r="L35" s="46"/>
      <c r="M35" s="46"/>
      <c r="N35" s="12"/>
      <c r="O35" s="13"/>
      <c r="P35" s="14"/>
      <c r="Q35" s="79">
        <f t="shared" si="0"/>
      </c>
    </row>
    <row r="36" spans="3:17" ht="15.75" customHeight="1">
      <c r="C36" s="3">
        <v>24</v>
      </c>
      <c r="D36" s="370"/>
      <c r="E36" s="402"/>
      <c r="F36" s="402"/>
      <c r="G36" s="403"/>
      <c r="H36" s="399"/>
      <c r="I36" s="400"/>
      <c r="J36" s="401"/>
      <c r="K36" s="46"/>
      <c r="L36" s="46"/>
      <c r="M36" s="46"/>
      <c r="N36" s="12"/>
      <c r="O36" s="13"/>
      <c r="P36" s="14"/>
      <c r="Q36" s="79">
        <f t="shared" si="0"/>
      </c>
    </row>
    <row r="37" spans="3:17" ht="15.75" customHeight="1">
      <c r="C37" s="3">
        <v>25</v>
      </c>
      <c r="D37" s="370"/>
      <c r="E37" s="402"/>
      <c r="F37" s="402"/>
      <c r="G37" s="403"/>
      <c r="H37" s="399"/>
      <c r="I37" s="400"/>
      <c r="J37" s="401"/>
      <c r="K37" s="46"/>
      <c r="L37" s="46"/>
      <c r="M37" s="46"/>
      <c r="N37" s="12"/>
      <c r="O37" s="13"/>
      <c r="P37" s="14"/>
      <c r="Q37" s="79">
        <f t="shared" si="0"/>
      </c>
    </row>
    <row r="38" spans="3:17" ht="15.75" customHeight="1">
      <c r="C38" s="3">
        <v>26</v>
      </c>
      <c r="D38" s="370"/>
      <c r="E38" s="402"/>
      <c r="F38" s="402"/>
      <c r="G38" s="403"/>
      <c r="H38" s="399"/>
      <c r="I38" s="400"/>
      <c r="J38" s="401"/>
      <c r="K38" s="46"/>
      <c r="L38" s="46"/>
      <c r="M38" s="46"/>
      <c r="N38" s="12"/>
      <c r="O38" s="13"/>
      <c r="P38" s="14"/>
      <c r="Q38" s="79">
        <f t="shared" si="0"/>
      </c>
    </row>
    <row r="39" spans="3:17" ht="15.75" customHeight="1">
      <c r="C39" s="3">
        <v>27</v>
      </c>
      <c r="D39" s="370"/>
      <c r="E39" s="402"/>
      <c r="F39" s="402"/>
      <c r="G39" s="403"/>
      <c r="H39" s="399"/>
      <c r="I39" s="400"/>
      <c r="J39" s="401"/>
      <c r="K39" s="46"/>
      <c r="L39" s="46"/>
      <c r="M39" s="46"/>
      <c r="N39" s="12"/>
      <c r="O39" s="13"/>
      <c r="P39" s="14"/>
      <c r="Q39" s="79">
        <f t="shared" si="0"/>
      </c>
    </row>
    <row r="40" spans="3:17" ht="15.75" customHeight="1">
      <c r="C40" s="3">
        <v>28</v>
      </c>
      <c r="D40" s="370"/>
      <c r="E40" s="402"/>
      <c r="F40" s="402"/>
      <c r="G40" s="403"/>
      <c r="H40" s="399"/>
      <c r="I40" s="400"/>
      <c r="J40" s="401"/>
      <c r="K40" s="46"/>
      <c r="L40" s="46"/>
      <c r="M40" s="46"/>
      <c r="N40" s="12"/>
      <c r="O40" s="13"/>
      <c r="P40" s="14"/>
      <c r="Q40" s="79">
        <f t="shared" si="0"/>
      </c>
    </row>
    <row r="41" spans="3:17" ht="15.75" customHeight="1">
      <c r="C41" s="3">
        <v>29</v>
      </c>
      <c r="D41" s="370"/>
      <c r="E41" s="402"/>
      <c r="F41" s="402"/>
      <c r="G41" s="403"/>
      <c r="H41" s="399"/>
      <c r="I41" s="400"/>
      <c r="J41" s="401"/>
      <c r="K41" s="46"/>
      <c r="L41" s="46"/>
      <c r="M41" s="46"/>
      <c r="N41" s="12"/>
      <c r="O41" s="13"/>
      <c r="P41" s="14"/>
      <c r="Q41" s="79">
        <f t="shared" si="0"/>
      </c>
    </row>
    <row r="42" spans="3:17" ht="15.75" customHeight="1">
      <c r="C42" s="3">
        <v>30</v>
      </c>
      <c r="D42" s="407"/>
      <c r="E42" s="408"/>
      <c r="F42" s="408"/>
      <c r="G42" s="409"/>
      <c r="H42" s="410"/>
      <c r="I42" s="411"/>
      <c r="J42" s="412"/>
      <c r="K42" s="47"/>
      <c r="L42" s="47"/>
      <c r="M42" s="47"/>
      <c r="N42" s="22"/>
      <c r="O42" s="23"/>
      <c r="P42" s="24"/>
      <c r="Q42" s="80">
        <f t="shared" si="0"/>
      </c>
    </row>
    <row r="43" spans="4:17" ht="15.75" customHeight="1">
      <c r="D43" s="16"/>
      <c r="E43" s="16"/>
      <c r="F43" s="16"/>
      <c r="G43" s="16"/>
      <c r="H43" s="16"/>
      <c r="I43" s="16"/>
      <c r="J43" s="16"/>
      <c r="K43" s="16"/>
      <c r="L43" s="16"/>
      <c r="M43" s="16"/>
      <c r="N43" s="16"/>
      <c r="O43" s="16"/>
      <c r="P43" s="17" t="s">
        <v>3</v>
      </c>
      <c r="Q43" s="81">
        <f>SUM(Q12:Q42)</f>
        <v>0</v>
      </c>
    </row>
    <row r="44" spans="4:17" ht="15.75" customHeight="1">
      <c r="D44" s="16"/>
      <c r="E44" s="16"/>
      <c r="F44" s="16"/>
      <c r="G44" s="16"/>
      <c r="H44" s="16"/>
      <c r="I44" s="16"/>
      <c r="J44" s="16"/>
      <c r="K44" s="16"/>
      <c r="L44" s="16"/>
      <c r="M44" s="16"/>
      <c r="N44" s="16"/>
      <c r="O44" s="16"/>
      <c r="P44" s="17"/>
      <c r="Q44" s="55"/>
    </row>
    <row r="45" spans="3:17" ht="15.75" customHeight="1">
      <c r="C45" s="373" t="s">
        <v>145</v>
      </c>
      <c r="D45" s="374"/>
      <c r="E45" s="374"/>
      <c r="F45" s="374"/>
      <c r="G45" s="374"/>
      <c r="H45" s="374"/>
      <c r="I45" s="374"/>
      <c r="J45" s="374"/>
      <c r="K45" s="374"/>
      <c r="L45" s="374"/>
      <c r="M45" s="374"/>
      <c r="N45" s="374"/>
      <c r="O45" s="374"/>
      <c r="P45" s="374"/>
      <c r="Q45" s="375"/>
    </row>
    <row r="46" spans="3:17" ht="12.75">
      <c r="C46" s="404"/>
      <c r="D46" s="405"/>
      <c r="E46" s="405"/>
      <c r="F46" s="405"/>
      <c r="G46" s="405"/>
      <c r="H46" s="405"/>
      <c r="I46" s="405"/>
      <c r="J46" s="405"/>
      <c r="K46" s="405"/>
      <c r="L46" s="405"/>
      <c r="M46" s="405"/>
      <c r="N46" s="405"/>
      <c r="O46" s="405"/>
      <c r="P46" s="405"/>
      <c r="Q46" s="406"/>
    </row>
    <row r="47" spans="3:17" ht="12.75">
      <c r="C47" s="376"/>
      <c r="D47" s="377"/>
      <c r="E47" s="377"/>
      <c r="F47" s="377"/>
      <c r="G47" s="377"/>
      <c r="H47" s="377"/>
      <c r="I47" s="377"/>
      <c r="J47" s="377"/>
      <c r="K47" s="377"/>
      <c r="L47" s="377"/>
      <c r="M47" s="377"/>
      <c r="N47" s="377"/>
      <c r="O47" s="377"/>
      <c r="P47" s="377"/>
      <c r="Q47" s="378"/>
    </row>
  </sheetData>
  <sheetProtection password="D997" sheet="1" objects="1" scenarios="1"/>
  <mergeCells count="66">
    <mergeCell ref="D13:G13"/>
    <mergeCell ref="D14:G14"/>
    <mergeCell ref="D15:G15"/>
    <mergeCell ref="D16:G16"/>
    <mergeCell ref="K5:N5"/>
    <mergeCell ref="H11:J11"/>
    <mergeCell ref="H12:J12"/>
    <mergeCell ref="D11:G11"/>
    <mergeCell ref="D12:G12"/>
    <mergeCell ref="H13:J13"/>
    <mergeCell ref="D21:G21"/>
    <mergeCell ref="D22:G22"/>
    <mergeCell ref="D23:G23"/>
    <mergeCell ref="D24:G24"/>
    <mergeCell ref="D17:G17"/>
    <mergeCell ref="D18:G18"/>
    <mergeCell ref="D19:G19"/>
    <mergeCell ref="D20:G20"/>
    <mergeCell ref="D29:G29"/>
    <mergeCell ref="D30:G30"/>
    <mergeCell ref="D31:G31"/>
    <mergeCell ref="D25:G25"/>
    <mergeCell ref="D26:G26"/>
    <mergeCell ref="D27:G27"/>
    <mergeCell ref="D28:G28"/>
    <mergeCell ref="H14:J14"/>
    <mergeCell ref="H15:J15"/>
    <mergeCell ref="H21:J21"/>
    <mergeCell ref="H16:J16"/>
    <mergeCell ref="H17:J17"/>
    <mergeCell ref="H18:J18"/>
    <mergeCell ref="H19:J19"/>
    <mergeCell ref="H20:J20"/>
    <mergeCell ref="H28:J28"/>
    <mergeCell ref="H33:J33"/>
    <mergeCell ref="H22:J22"/>
    <mergeCell ref="H23:J23"/>
    <mergeCell ref="H24:J24"/>
    <mergeCell ref="H25:J25"/>
    <mergeCell ref="H26:J26"/>
    <mergeCell ref="H27:J27"/>
    <mergeCell ref="H29:J29"/>
    <mergeCell ref="H30:J30"/>
    <mergeCell ref="H31:J31"/>
    <mergeCell ref="H32:J32"/>
    <mergeCell ref="D32:G32"/>
    <mergeCell ref="D33:G33"/>
    <mergeCell ref="D34:G34"/>
    <mergeCell ref="H34:J34"/>
    <mergeCell ref="H35:J35"/>
    <mergeCell ref="D36:G36"/>
    <mergeCell ref="H36:J36"/>
    <mergeCell ref="D37:G37"/>
    <mergeCell ref="H37:J37"/>
    <mergeCell ref="C45:Q47"/>
    <mergeCell ref="D42:G42"/>
    <mergeCell ref="H42:J42"/>
    <mergeCell ref="D35:G35"/>
    <mergeCell ref="D40:G40"/>
    <mergeCell ref="H40:J40"/>
    <mergeCell ref="D41:G41"/>
    <mergeCell ref="H41:J41"/>
    <mergeCell ref="D38:G38"/>
    <mergeCell ref="H38:J38"/>
    <mergeCell ref="D39:G39"/>
    <mergeCell ref="H39:J39"/>
  </mergeCells>
  <dataValidations count="3">
    <dataValidation type="decimal" allowBlank="1" showInputMessage="1" showErrorMessage="1" sqref="P13:P42">
      <formula1>0</formula1>
      <formula2>1</formula2>
    </dataValidation>
    <dataValidation type="date" operator="notEqual" allowBlank="1" showInputMessage="1" showErrorMessage="1" sqref="H13:J42">
      <formula1>1</formula1>
    </dataValidation>
    <dataValidation type="decimal" allowBlank="1" showInputMessage="1" showErrorMessage="1" sqref="N13:N42">
      <formula1>-987654321</formula1>
      <formula2>987654321</formula2>
    </dataValidation>
  </dataValidations>
  <printOptions horizontalCentered="1"/>
  <pageMargins left="0.5" right="0.53" top="0.5905511811023623" bottom="0.5905511811023623" header="0.3937007874015748" footer="0.3937007874015748"/>
  <pageSetup fitToHeight="1" fitToWidth="1" horizontalDpi="600" verticalDpi="600" orientation="landscape" paperSize="9" scale="61" r:id="rId1"/>
  <headerFooter alignWithMargins="0">
    <oddFooter>&amp;L&amp;F&amp;C&amp;D&amp;R&amp;P/&amp;N</oddFooter>
  </headerFooter>
</worksheet>
</file>

<file path=xl/worksheets/sheet6.xml><?xml version="1.0" encoding="utf-8"?>
<worksheet xmlns="http://schemas.openxmlformats.org/spreadsheetml/2006/main" xmlns:r="http://schemas.openxmlformats.org/officeDocument/2006/relationships">
  <sheetPr codeName="Sheet9"/>
  <dimension ref="A1:M112"/>
  <sheetViews>
    <sheetView tabSelected="1" zoomScale="84" zoomScaleNormal="84" zoomScalePageLayoutView="0" workbookViewId="0" topLeftCell="A1">
      <selection activeCell="R20" sqref="R20"/>
    </sheetView>
  </sheetViews>
  <sheetFormatPr defaultColWidth="9.140625" defaultRowHeight="12.75"/>
  <cols>
    <col min="1" max="1" width="1.7109375" style="1" customWidth="1"/>
    <col min="2" max="2" width="2.57421875" style="1" customWidth="1"/>
    <col min="3" max="3" width="25.28125" style="1" customWidth="1"/>
    <col min="4" max="4" width="16.7109375" style="1" customWidth="1"/>
    <col min="5" max="5" width="4.7109375" style="1" customWidth="1"/>
    <col min="6" max="6" width="30.28125" style="1" customWidth="1"/>
    <col min="7" max="7" width="25.140625" style="1" customWidth="1"/>
    <col min="8" max="8" width="15.421875" style="1" customWidth="1"/>
    <col min="9" max="10" width="12.7109375" style="1" customWidth="1"/>
    <col min="11" max="11" width="13.8515625" style="1" customWidth="1"/>
    <col min="12" max="12" width="15.7109375" style="1" customWidth="1"/>
    <col min="13" max="13" width="31.7109375" style="1" customWidth="1"/>
    <col min="14" max="16384" width="9.140625" style="1" customWidth="1"/>
  </cols>
  <sheetData>
    <row r="1" spans="1:13" ht="15.75">
      <c r="A1" s="133" t="s">
        <v>154</v>
      </c>
      <c r="B1" s="133"/>
      <c r="C1" s="133"/>
      <c r="D1" s="134"/>
      <c r="E1" s="134"/>
      <c r="F1" s="134"/>
      <c r="G1" s="134"/>
      <c r="H1" s="134"/>
      <c r="I1" s="133"/>
      <c r="J1" s="133"/>
      <c r="K1" s="133"/>
      <c r="L1" s="133"/>
      <c r="M1" s="133"/>
    </row>
    <row r="3" spans="3:11" ht="14.25">
      <c r="C3" s="4" t="s">
        <v>26</v>
      </c>
      <c r="D3" s="84">
        <f>IF(Summary!C4="","",Summary!C4)</f>
        <v>41067</v>
      </c>
      <c r="E3" s="52" t="s">
        <v>0</v>
      </c>
      <c r="F3" s="85">
        <f>IF(Summary!E4="","",Summary!E4)</f>
        <v>41614</v>
      </c>
      <c r="H3" s="51"/>
      <c r="I3" s="4"/>
      <c r="J3" s="58"/>
      <c r="K3" s="76"/>
    </row>
    <row r="4" spans="3:6" ht="14.25">
      <c r="C4" s="4"/>
      <c r="D4" s="62"/>
      <c r="E4" s="52"/>
      <c r="F4" s="62"/>
    </row>
    <row r="5" spans="3:13" ht="15">
      <c r="C5" s="4" t="s">
        <v>49</v>
      </c>
      <c r="D5" s="75" t="str">
        <f>IF(Summary!C7="","-",Summary!C7)</f>
        <v>IEE/12/BWI/457/SI2.623227</v>
      </c>
      <c r="E5" s="63"/>
      <c r="F5" s="63"/>
      <c r="H5" s="58" t="s">
        <v>55</v>
      </c>
      <c r="K5" s="398" t="str">
        <f>IF(Summary!C8="","-",Summary!C8)</f>
        <v>CROSKILLS</v>
      </c>
      <c r="L5" s="398"/>
      <c r="M5" s="398"/>
    </row>
    <row r="7" spans="3:8" ht="14.25">
      <c r="C7" s="4" t="s">
        <v>48</v>
      </c>
      <c r="D7" s="63"/>
      <c r="E7" s="312" t="str">
        <f>IF(Summary!C9="","-",Summary!C9)</f>
        <v>UNDP</v>
      </c>
      <c r="F7" s="312"/>
      <c r="H7" s="10"/>
    </row>
    <row r="9" ht="12.75">
      <c r="D9" s="4" t="s">
        <v>136</v>
      </c>
    </row>
    <row r="10" ht="12.75" customHeight="1">
      <c r="D10" s="149"/>
    </row>
    <row r="11" spans="3:13" ht="30" customHeight="1">
      <c r="C11" s="53" t="s">
        <v>35</v>
      </c>
      <c r="D11" s="382" t="s">
        <v>13</v>
      </c>
      <c r="E11" s="383"/>
      <c r="F11" s="384"/>
      <c r="G11" s="29" t="s">
        <v>22</v>
      </c>
      <c r="H11" s="30" t="s">
        <v>21</v>
      </c>
      <c r="I11" s="389" t="s">
        <v>7</v>
      </c>
      <c r="J11" s="390"/>
      <c r="K11" s="390"/>
      <c r="L11" s="391"/>
      <c r="M11" s="29" t="s">
        <v>19</v>
      </c>
    </row>
    <row r="12" spans="3:13" ht="15.75" customHeight="1">
      <c r="C12" s="3">
        <v>1</v>
      </c>
      <c r="D12" s="438" t="s">
        <v>177</v>
      </c>
      <c r="E12" s="435"/>
      <c r="F12" s="436"/>
      <c r="G12" s="317">
        <v>41612</v>
      </c>
      <c r="H12" s="48" t="s">
        <v>178</v>
      </c>
      <c r="I12" s="434" t="s">
        <v>196</v>
      </c>
      <c r="J12" s="435"/>
      <c r="K12" s="435"/>
      <c r="L12" s="436"/>
      <c r="M12" s="37">
        <v>3627.5</v>
      </c>
    </row>
    <row r="13" spans="3:13" ht="15.75" customHeight="1">
      <c r="C13" s="3">
        <f>C12+1</f>
        <v>2</v>
      </c>
      <c r="D13" s="425" t="s">
        <v>179</v>
      </c>
      <c r="E13" s="426"/>
      <c r="F13" s="427"/>
      <c r="G13" s="277">
        <v>41603</v>
      </c>
      <c r="H13" s="49" t="s">
        <v>180</v>
      </c>
      <c r="I13" s="428" t="s">
        <v>197</v>
      </c>
      <c r="J13" s="426"/>
      <c r="K13" s="426"/>
      <c r="L13" s="427"/>
      <c r="M13" s="38">
        <v>636.29</v>
      </c>
    </row>
    <row r="14" spans="3:13" ht="15.75" customHeight="1">
      <c r="C14" s="3">
        <f aca="true" t="shared" si="0" ref="C14:C111">C13+1</f>
        <v>3</v>
      </c>
      <c r="D14" s="425" t="s">
        <v>181</v>
      </c>
      <c r="E14" s="426"/>
      <c r="F14" s="427"/>
      <c r="G14" s="277">
        <v>41605</v>
      </c>
      <c r="H14" s="49" t="s">
        <v>182</v>
      </c>
      <c r="I14" s="428" t="s">
        <v>198</v>
      </c>
      <c r="J14" s="426"/>
      <c r="K14" s="426"/>
      <c r="L14" s="427"/>
      <c r="M14" s="38">
        <v>2539.27</v>
      </c>
    </row>
    <row r="15" spans="3:13" ht="15.75" customHeight="1">
      <c r="C15" s="3">
        <f t="shared" si="0"/>
        <v>4</v>
      </c>
      <c r="D15" s="425"/>
      <c r="E15" s="429"/>
      <c r="F15" s="430"/>
      <c r="G15" s="46"/>
      <c r="H15" s="49"/>
      <c r="I15" s="428"/>
      <c r="J15" s="426"/>
      <c r="K15" s="426"/>
      <c r="L15" s="427"/>
      <c r="M15" s="38"/>
    </row>
    <row r="16" spans="3:13" ht="15.75" customHeight="1">
      <c r="C16" s="3">
        <f t="shared" si="0"/>
        <v>5</v>
      </c>
      <c r="D16" s="425"/>
      <c r="E16" s="426"/>
      <c r="F16" s="427"/>
      <c r="G16" s="46"/>
      <c r="H16" s="49"/>
      <c r="I16" s="428"/>
      <c r="J16" s="426"/>
      <c r="K16" s="426"/>
      <c r="L16" s="427"/>
      <c r="M16" s="38"/>
    </row>
    <row r="17" spans="3:13" ht="15.75" customHeight="1">
      <c r="C17" s="3">
        <f t="shared" si="0"/>
        <v>6</v>
      </c>
      <c r="D17" s="425"/>
      <c r="E17" s="426"/>
      <c r="F17" s="427"/>
      <c r="G17" s="46"/>
      <c r="H17" s="49"/>
      <c r="I17" s="428"/>
      <c r="J17" s="426"/>
      <c r="K17" s="426"/>
      <c r="L17" s="427"/>
      <c r="M17" s="38"/>
    </row>
    <row r="18" spans="3:13" ht="15.75" customHeight="1">
      <c r="C18" s="3">
        <f t="shared" si="0"/>
        <v>7</v>
      </c>
      <c r="D18" s="425"/>
      <c r="E18" s="426"/>
      <c r="F18" s="427"/>
      <c r="G18" s="46"/>
      <c r="H18" s="49"/>
      <c r="I18" s="428"/>
      <c r="J18" s="426"/>
      <c r="K18" s="426"/>
      <c r="L18" s="427"/>
      <c r="M18" s="38"/>
    </row>
    <row r="19" spans="3:13" ht="15.75" customHeight="1">
      <c r="C19" s="3">
        <f t="shared" si="0"/>
        <v>8</v>
      </c>
      <c r="D19" s="425"/>
      <c r="E19" s="426"/>
      <c r="F19" s="427"/>
      <c r="G19" s="46"/>
      <c r="H19" s="49"/>
      <c r="I19" s="428"/>
      <c r="J19" s="426"/>
      <c r="K19" s="426"/>
      <c r="L19" s="427"/>
      <c r="M19" s="38"/>
    </row>
    <row r="20" spans="3:13" ht="15.75" customHeight="1">
      <c r="C20" s="3">
        <f t="shared" si="0"/>
        <v>9</v>
      </c>
      <c r="D20" s="425"/>
      <c r="E20" s="426"/>
      <c r="F20" s="427"/>
      <c r="G20" s="46"/>
      <c r="H20" s="49"/>
      <c r="I20" s="428"/>
      <c r="J20" s="426"/>
      <c r="K20" s="426"/>
      <c r="L20" s="427"/>
      <c r="M20" s="38"/>
    </row>
    <row r="21" spans="3:13" ht="15.75" customHeight="1">
      <c r="C21" s="3">
        <f t="shared" si="0"/>
        <v>10</v>
      </c>
      <c r="D21" s="425"/>
      <c r="E21" s="426"/>
      <c r="F21" s="427"/>
      <c r="G21" s="46"/>
      <c r="H21" s="49"/>
      <c r="I21" s="428"/>
      <c r="J21" s="426"/>
      <c r="K21" s="426"/>
      <c r="L21" s="427"/>
      <c r="M21" s="38"/>
    </row>
    <row r="22" spans="3:13" ht="15.75" customHeight="1">
      <c r="C22" s="3">
        <f t="shared" si="0"/>
        <v>11</v>
      </c>
      <c r="D22" s="425"/>
      <c r="E22" s="426"/>
      <c r="F22" s="427"/>
      <c r="G22" s="46"/>
      <c r="H22" s="49"/>
      <c r="I22" s="428"/>
      <c r="J22" s="426"/>
      <c r="K22" s="426"/>
      <c r="L22" s="427"/>
      <c r="M22" s="38"/>
    </row>
    <row r="23" spans="3:13" ht="15.75" customHeight="1">
      <c r="C23" s="3">
        <f t="shared" si="0"/>
        <v>12</v>
      </c>
      <c r="D23" s="425"/>
      <c r="E23" s="426"/>
      <c r="F23" s="427"/>
      <c r="G23" s="46"/>
      <c r="H23" s="49"/>
      <c r="I23" s="428"/>
      <c r="J23" s="426"/>
      <c r="K23" s="426"/>
      <c r="L23" s="427"/>
      <c r="M23" s="38"/>
    </row>
    <row r="24" spans="3:13" ht="15.75" customHeight="1">
      <c r="C24" s="3">
        <f t="shared" si="0"/>
        <v>13</v>
      </c>
      <c r="D24" s="425"/>
      <c r="E24" s="426"/>
      <c r="F24" s="427"/>
      <c r="G24" s="46"/>
      <c r="H24" s="49"/>
      <c r="I24" s="428"/>
      <c r="J24" s="426"/>
      <c r="K24" s="426"/>
      <c r="L24" s="427"/>
      <c r="M24" s="38"/>
    </row>
    <row r="25" spans="3:13" ht="15.75" customHeight="1">
      <c r="C25" s="3">
        <f t="shared" si="0"/>
        <v>14</v>
      </c>
      <c r="D25" s="425"/>
      <c r="E25" s="426"/>
      <c r="F25" s="427"/>
      <c r="G25" s="46"/>
      <c r="H25" s="49"/>
      <c r="I25" s="428"/>
      <c r="J25" s="426"/>
      <c r="K25" s="426"/>
      <c r="L25" s="427"/>
      <c r="M25" s="38"/>
    </row>
    <row r="26" spans="3:13" ht="15.75" customHeight="1">
      <c r="C26" s="3">
        <f t="shared" si="0"/>
        <v>15</v>
      </c>
      <c r="D26" s="425"/>
      <c r="E26" s="426"/>
      <c r="F26" s="427"/>
      <c r="G26" s="46"/>
      <c r="H26" s="49"/>
      <c r="I26" s="428"/>
      <c r="J26" s="426"/>
      <c r="K26" s="426"/>
      <c r="L26" s="427"/>
      <c r="M26" s="38"/>
    </row>
    <row r="27" spans="3:13" ht="15.75" customHeight="1">
      <c r="C27" s="3">
        <f t="shared" si="0"/>
        <v>16</v>
      </c>
      <c r="D27" s="425"/>
      <c r="E27" s="426"/>
      <c r="F27" s="427"/>
      <c r="G27" s="46"/>
      <c r="H27" s="49"/>
      <c r="I27" s="428"/>
      <c r="J27" s="426"/>
      <c r="K27" s="426"/>
      <c r="L27" s="427"/>
      <c r="M27" s="38"/>
    </row>
    <row r="28" spans="3:13" ht="15.75" customHeight="1">
      <c r="C28" s="3">
        <f t="shared" si="0"/>
        <v>17</v>
      </c>
      <c r="D28" s="425"/>
      <c r="E28" s="426"/>
      <c r="F28" s="427"/>
      <c r="G28" s="46"/>
      <c r="H28" s="49"/>
      <c r="I28" s="428"/>
      <c r="J28" s="426"/>
      <c r="K28" s="426"/>
      <c r="L28" s="427"/>
      <c r="M28" s="38"/>
    </row>
    <row r="29" spans="3:13" ht="15.75" customHeight="1">
      <c r="C29" s="3">
        <f t="shared" si="0"/>
        <v>18</v>
      </c>
      <c r="D29" s="425"/>
      <c r="E29" s="426"/>
      <c r="F29" s="427"/>
      <c r="G29" s="46"/>
      <c r="H29" s="49"/>
      <c r="I29" s="428"/>
      <c r="J29" s="426"/>
      <c r="K29" s="426"/>
      <c r="L29" s="427"/>
      <c r="M29" s="38"/>
    </row>
    <row r="30" spans="3:13" ht="15.75" customHeight="1">
      <c r="C30" s="3">
        <f t="shared" si="0"/>
        <v>19</v>
      </c>
      <c r="D30" s="425"/>
      <c r="E30" s="426"/>
      <c r="F30" s="427"/>
      <c r="G30" s="46"/>
      <c r="H30" s="49"/>
      <c r="I30" s="428"/>
      <c r="J30" s="426"/>
      <c r="K30" s="426"/>
      <c r="L30" s="427"/>
      <c r="M30" s="38"/>
    </row>
    <row r="31" spans="3:13" ht="15.75" customHeight="1">
      <c r="C31" s="3">
        <f t="shared" si="0"/>
        <v>20</v>
      </c>
      <c r="D31" s="425"/>
      <c r="E31" s="426"/>
      <c r="F31" s="427"/>
      <c r="G31" s="46"/>
      <c r="H31" s="49"/>
      <c r="I31" s="428"/>
      <c r="J31" s="426"/>
      <c r="K31" s="426"/>
      <c r="L31" s="427"/>
      <c r="M31" s="38"/>
    </row>
    <row r="32" spans="3:13" ht="15.75" customHeight="1">
      <c r="C32" s="3">
        <f t="shared" si="0"/>
        <v>21</v>
      </c>
      <c r="D32" s="425"/>
      <c r="E32" s="426"/>
      <c r="F32" s="427"/>
      <c r="G32" s="46"/>
      <c r="H32" s="49"/>
      <c r="I32" s="428"/>
      <c r="J32" s="426"/>
      <c r="K32" s="426"/>
      <c r="L32" s="427"/>
      <c r="M32" s="38"/>
    </row>
    <row r="33" spans="3:13" ht="15.75" customHeight="1">
      <c r="C33" s="3">
        <f t="shared" si="0"/>
        <v>22</v>
      </c>
      <c r="D33" s="425"/>
      <c r="E33" s="426"/>
      <c r="F33" s="427"/>
      <c r="G33" s="46"/>
      <c r="H33" s="49"/>
      <c r="I33" s="428"/>
      <c r="J33" s="426"/>
      <c r="K33" s="426"/>
      <c r="L33" s="427"/>
      <c r="M33" s="38"/>
    </row>
    <row r="34" spans="3:13" ht="15.75" customHeight="1">
      <c r="C34" s="3">
        <f t="shared" si="0"/>
        <v>23</v>
      </c>
      <c r="D34" s="425"/>
      <c r="E34" s="426"/>
      <c r="F34" s="427"/>
      <c r="G34" s="46"/>
      <c r="H34" s="49"/>
      <c r="I34" s="428"/>
      <c r="J34" s="426"/>
      <c r="K34" s="426"/>
      <c r="L34" s="427"/>
      <c r="M34" s="38"/>
    </row>
    <row r="35" spans="3:13" ht="15.75" customHeight="1">
      <c r="C35" s="3">
        <f t="shared" si="0"/>
        <v>24</v>
      </c>
      <c r="D35" s="425"/>
      <c r="E35" s="426"/>
      <c r="F35" s="427"/>
      <c r="G35" s="46"/>
      <c r="H35" s="49"/>
      <c r="I35" s="428"/>
      <c r="J35" s="426"/>
      <c r="K35" s="426"/>
      <c r="L35" s="427"/>
      <c r="M35" s="38"/>
    </row>
    <row r="36" spans="3:13" ht="15.75" customHeight="1">
      <c r="C36" s="3">
        <f t="shared" si="0"/>
        <v>25</v>
      </c>
      <c r="D36" s="425"/>
      <c r="E36" s="426"/>
      <c r="F36" s="427"/>
      <c r="G36" s="46"/>
      <c r="H36" s="49"/>
      <c r="I36" s="428"/>
      <c r="J36" s="426"/>
      <c r="K36" s="426"/>
      <c r="L36" s="427"/>
      <c r="M36" s="38"/>
    </row>
    <row r="37" spans="3:13" ht="15.75" customHeight="1">
      <c r="C37" s="3">
        <f t="shared" si="0"/>
        <v>26</v>
      </c>
      <c r="D37" s="425"/>
      <c r="E37" s="426"/>
      <c r="F37" s="427"/>
      <c r="G37" s="46"/>
      <c r="H37" s="49"/>
      <c r="I37" s="428"/>
      <c r="J37" s="426"/>
      <c r="K37" s="426"/>
      <c r="L37" s="427"/>
      <c r="M37" s="38"/>
    </row>
    <row r="38" spans="3:13" ht="15.75" customHeight="1">
      <c r="C38" s="3">
        <f t="shared" si="0"/>
        <v>27</v>
      </c>
      <c r="D38" s="425"/>
      <c r="E38" s="426"/>
      <c r="F38" s="427"/>
      <c r="G38" s="46"/>
      <c r="H38" s="49"/>
      <c r="I38" s="428"/>
      <c r="J38" s="426"/>
      <c r="K38" s="426"/>
      <c r="L38" s="427"/>
      <c r="M38" s="38"/>
    </row>
    <row r="39" spans="3:13" ht="15.75" customHeight="1">
      <c r="C39" s="3">
        <f t="shared" si="0"/>
        <v>28</v>
      </c>
      <c r="D39" s="425"/>
      <c r="E39" s="426"/>
      <c r="F39" s="427"/>
      <c r="G39" s="46"/>
      <c r="H39" s="49"/>
      <c r="I39" s="428"/>
      <c r="J39" s="426"/>
      <c r="K39" s="426"/>
      <c r="L39" s="427"/>
      <c r="M39" s="38"/>
    </row>
    <row r="40" spans="3:13" ht="15.75" customHeight="1">
      <c r="C40" s="3">
        <f t="shared" si="0"/>
        <v>29</v>
      </c>
      <c r="D40" s="425"/>
      <c r="E40" s="426"/>
      <c r="F40" s="427"/>
      <c r="G40" s="46"/>
      <c r="H40" s="49"/>
      <c r="I40" s="428"/>
      <c r="J40" s="426"/>
      <c r="K40" s="426"/>
      <c r="L40" s="427"/>
      <c r="M40" s="38"/>
    </row>
    <row r="41" spans="3:13" ht="15.75" customHeight="1">
      <c r="C41" s="3">
        <f t="shared" si="0"/>
        <v>30</v>
      </c>
      <c r="D41" s="425"/>
      <c r="E41" s="426"/>
      <c r="F41" s="427"/>
      <c r="G41" s="46"/>
      <c r="H41" s="49"/>
      <c r="I41" s="428"/>
      <c r="J41" s="426"/>
      <c r="K41" s="426"/>
      <c r="L41" s="427"/>
      <c r="M41" s="38"/>
    </row>
    <row r="42" spans="3:13" ht="15.75" customHeight="1">
      <c r="C42" s="3">
        <f t="shared" si="0"/>
        <v>31</v>
      </c>
      <c r="D42" s="425"/>
      <c r="E42" s="426"/>
      <c r="F42" s="427"/>
      <c r="G42" s="46"/>
      <c r="H42" s="49"/>
      <c r="I42" s="428"/>
      <c r="J42" s="426"/>
      <c r="K42" s="426"/>
      <c r="L42" s="427"/>
      <c r="M42" s="38"/>
    </row>
    <row r="43" spans="3:13" ht="15.75" customHeight="1">
      <c r="C43" s="3">
        <f t="shared" si="0"/>
        <v>32</v>
      </c>
      <c r="D43" s="425"/>
      <c r="E43" s="426"/>
      <c r="F43" s="427"/>
      <c r="G43" s="46"/>
      <c r="H43" s="49"/>
      <c r="I43" s="428"/>
      <c r="J43" s="426"/>
      <c r="K43" s="426"/>
      <c r="L43" s="427"/>
      <c r="M43" s="38"/>
    </row>
    <row r="44" spans="3:13" ht="15.75" customHeight="1">
      <c r="C44" s="3">
        <f t="shared" si="0"/>
        <v>33</v>
      </c>
      <c r="D44" s="425"/>
      <c r="E44" s="426"/>
      <c r="F44" s="427"/>
      <c r="G44" s="46"/>
      <c r="H44" s="49"/>
      <c r="I44" s="428"/>
      <c r="J44" s="426"/>
      <c r="K44" s="426"/>
      <c r="L44" s="427"/>
      <c r="M44" s="38"/>
    </row>
    <row r="45" spans="3:13" ht="15.75" customHeight="1">
      <c r="C45" s="3">
        <f t="shared" si="0"/>
        <v>34</v>
      </c>
      <c r="D45" s="425"/>
      <c r="E45" s="426"/>
      <c r="F45" s="427"/>
      <c r="G45" s="46"/>
      <c r="H45" s="49"/>
      <c r="I45" s="428"/>
      <c r="J45" s="426"/>
      <c r="K45" s="426"/>
      <c r="L45" s="427"/>
      <c r="M45" s="38"/>
    </row>
    <row r="46" spans="3:13" ht="15.75" customHeight="1">
      <c r="C46" s="3">
        <f t="shared" si="0"/>
        <v>35</v>
      </c>
      <c r="D46" s="425"/>
      <c r="E46" s="426"/>
      <c r="F46" s="427"/>
      <c r="G46" s="46"/>
      <c r="H46" s="49"/>
      <c r="I46" s="428"/>
      <c r="J46" s="426"/>
      <c r="K46" s="426"/>
      <c r="L46" s="427"/>
      <c r="M46" s="38"/>
    </row>
    <row r="47" spans="3:13" ht="15.75" customHeight="1">
      <c r="C47" s="3">
        <f t="shared" si="0"/>
        <v>36</v>
      </c>
      <c r="D47" s="425"/>
      <c r="E47" s="426"/>
      <c r="F47" s="427"/>
      <c r="G47" s="46"/>
      <c r="H47" s="49"/>
      <c r="I47" s="428"/>
      <c r="J47" s="426"/>
      <c r="K47" s="426"/>
      <c r="L47" s="427"/>
      <c r="M47" s="38"/>
    </row>
    <row r="48" spans="3:13" ht="15.75" customHeight="1">
      <c r="C48" s="3">
        <f t="shared" si="0"/>
        <v>37</v>
      </c>
      <c r="D48" s="425"/>
      <c r="E48" s="426"/>
      <c r="F48" s="427"/>
      <c r="G48" s="46"/>
      <c r="H48" s="49"/>
      <c r="I48" s="428"/>
      <c r="J48" s="426"/>
      <c r="K48" s="426"/>
      <c r="L48" s="427"/>
      <c r="M48" s="38"/>
    </row>
    <row r="49" spans="3:13" ht="15.75" customHeight="1">
      <c r="C49" s="3">
        <f t="shared" si="0"/>
        <v>38</v>
      </c>
      <c r="D49" s="425"/>
      <c r="E49" s="426"/>
      <c r="F49" s="427"/>
      <c r="G49" s="46"/>
      <c r="H49" s="49"/>
      <c r="I49" s="428"/>
      <c r="J49" s="426"/>
      <c r="K49" s="426"/>
      <c r="L49" s="427"/>
      <c r="M49" s="38"/>
    </row>
    <row r="50" spans="3:13" ht="15.75" customHeight="1">
      <c r="C50" s="3">
        <f t="shared" si="0"/>
        <v>39</v>
      </c>
      <c r="D50" s="425"/>
      <c r="E50" s="426"/>
      <c r="F50" s="427"/>
      <c r="G50" s="46"/>
      <c r="H50" s="49"/>
      <c r="I50" s="428"/>
      <c r="J50" s="426"/>
      <c r="K50" s="426"/>
      <c r="L50" s="427"/>
      <c r="M50" s="38"/>
    </row>
    <row r="51" spans="3:13" ht="15.75" customHeight="1">
      <c r="C51" s="3">
        <f t="shared" si="0"/>
        <v>40</v>
      </c>
      <c r="D51" s="425"/>
      <c r="E51" s="426"/>
      <c r="F51" s="427"/>
      <c r="G51" s="46"/>
      <c r="H51" s="49"/>
      <c r="I51" s="428"/>
      <c r="J51" s="426"/>
      <c r="K51" s="426"/>
      <c r="L51" s="427"/>
      <c r="M51" s="38"/>
    </row>
    <row r="52" spans="3:13" ht="15.75" customHeight="1">
      <c r="C52" s="3">
        <f t="shared" si="0"/>
        <v>41</v>
      </c>
      <c r="D52" s="425"/>
      <c r="E52" s="426"/>
      <c r="F52" s="427"/>
      <c r="G52" s="46"/>
      <c r="H52" s="49"/>
      <c r="I52" s="428"/>
      <c r="J52" s="426"/>
      <c r="K52" s="426"/>
      <c r="L52" s="427"/>
      <c r="M52" s="38"/>
    </row>
    <row r="53" spans="3:13" ht="15.75" customHeight="1">
      <c r="C53" s="3">
        <f t="shared" si="0"/>
        <v>42</v>
      </c>
      <c r="D53" s="425"/>
      <c r="E53" s="426"/>
      <c r="F53" s="427"/>
      <c r="G53" s="46"/>
      <c r="H53" s="49"/>
      <c r="I53" s="428"/>
      <c r="J53" s="426"/>
      <c r="K53" s="426"/>
      <c r="L53" s="427"/>
      <c r="M53" s="38"/>
    </row>
    <row r="54" spans="3:13" ht="15.75" customHeight="1">
      <c r="C54" s="3">
        <f t="shared" si="0"/>
        <v>43</v>
      </c>
      <c r="D54" s="425"/>
      <c r="E54" s="426"/>
      <c r="F54" s="427"/>
      <c r="G54" s="46"/>
      <c r="H54" s="49"/>
      <c r="I54" s="428"/>
      <c r="J54" s="426"/>
      <c r="K54" s="426"/>
      <c r="L54" s="427"/>
      <c r="M54" s="38"/>
    </row>
    <row r="55" spans="3:13" ht="15.75" customHeight="1">
      <c r="C55" s="3">
        <f t="shared" si="0"/>
        <v>44</v>
      </c>
      <c r="D55" s="425"/>
      <c r="E55" s="426"/>
      <c r="F55" s="427"/>
      <c r="G55" s="46"/>
      <c r="H55" s="49"/>
      <c r="I55" s="428"/>
      <c r="J55" s="426"/>
      <c r="K55" s="426"/>
      <c r="L55" s="427"/>
      <c r="M55" s="38"/>
    </row>
    <row r="56" spans="3:13" ht="15.75" customHeight="1">
      <c r="C56" s="3">
        <f t="shared" si="0"/>
        <v>45</v>
      </c>
      <c r="D56" s="425"/>
      <c r="E56" s="426"/>
      <c r="F56" s="427"/>
      <c r="G56" s="46"/>
      <c r="H56" s="49"/>
      <c r="I56" s="428"/>
      <c r="J56" s="426"/>
      <c r="K56" s="426"/>
      <c r="L56" s="427"/>
      <c r="M56" s="38"/>
    </row>
    <row r="57" spans="3:13" ht="15.75" customHeight="1">
      <c r="C57" s="3">
        <f t="shared" si="0"/>
        <v>46</v>
      </c>
      <c r="D57" s="425"/>
      <c r="E57" s="426"/>
      <c r="F57" s="427"/>
      <c r="G57" s="46"/>
      <c r="H57" s="49"/>
      <c r="I57" s="428"/>
      <c r="J57" s="426"/>
      <c r="K57" s="426"/>
      <c r="L57" s="427"/>
      <c r="M57" s="38"/>
    </row>
    <row r="58" spans="3:13" ht="15.75" customHeight="1">
      <c r="C58" s="3">
        <f t="shared" si="0"/>
        <v>47</v>
      </c>
      <c r="D58" s="425"/>
      <c r="E58" s="426"/>
      <c r="F58" s="427"/>
      <c r="G58" s="46"/>
      <c r="H58" s="49"/>
      <c r="I58" s="428"/>
      <c r="J58" s="426"/>
      <c r="K58" s="426"/>
      <c r="L58" s="427"/>
      <c r="M58" s="38"/>
    </row>
    <row r="59" spans="3:13" ht="15.75" customHeight="1">
      <c r="C59" s="3">
        <f t="shared" si="0"/>
        <v>48</v>
      </c>
      <c r="D59" s="425"/>
      <c r="E59" s="426"/>
      <c r="F59" s="427"/>
      <c r="G59" s="46"/>
      <c r="H59" s="49"/>
      <c r="I59" s="428"/>
      <c r="J59" s="426"/>
      <c r="K59" s="426"/>
      <c r="L59" s="427"/>
      <c r="M59" s="38"/>
    </row>
    <row r="60" spans="3:13" ht="15.75" customHeight="1">
      <c r="C60" s="3">
        <f t="shared" si="0"/>
        <v>49</v>
      </c>
      <c r="D60" s="425"/>
      <c r="E60" s="426"/>
      <c r="F60" s="427"/>
      <c r="G60" s="46"/>
      <c r="H60" s="49"/>
      <c r="I60" s="428"/>
      <c r="J60" s="426"/>
      <c r="K60" s="426"/>
      <c r="L60" s="427"/>
      <c r="M60" s="38"/>
    </row>
    <row r="61" spans="3:13" ht="15.75" customHeight="1">
      <c r="C61" s="3">
        <f t="shared" si="0"/>
        <v>50</v>
      </c>
      <c r="D61" s="425"/>
      <c r="E61" s="426"/>
      <c r="F61" s="427"/>
      <c r="G61" s="46"/>
      <c r="H61" s="49"/>
      <c r="I61" s="428"/>
      <c r="J61" s="426"/>
      <c r="K61" s="426"/>
      <c r="L61" s="427"/>
      <c r="M61" s="38"/>
    </row>
    <row r="62" spans="3:13" ht="15.75" customHeight="1">
      <c r="C62" s="3">
        <f t="shared" si="0"/>
        <v>51</v>
      </c>
      <c r="D62" s="425"/>
      <c r="E62" s="426"/>
      <c r="F62" s="427"/>
      <c r="G62" s="46"/>
      <c r="H62" s="49"/>
      <c r="I62" s="428"/>
      <c r="J62" s="426"/>
      <c r="K62" s="426"/>
      <c r="L62" s="427"/>
      <c r="M62" s="38"/>
    </row>
    <row r="63" spans="3:13" ht="15.75" customHeight="1">
      <c r="C63" s="3">
        <f t="shared" si="0"/>
        <v>52</v>
      </c>
      <c r="D63" s="425"/>
      <c r="E63" s="426"/>
      <c r="F63" s="427"/>
      <c r="G63" s="46"/>
      <c r="H63" s="49"/>
      <c r="I63" s="428"/>
      <c r="J63" s="426"/>
      <c r="K63" s="426"/>
      <c r="L63" s="427"/>
      <c r="M63" s="38"/>
    </row>
    <row r="64" spans="3:13" ht="15.75" customHeight="1">
      <c r="C64" s="3">
        <f t="shared" si="0"/>
        <v>53</v>
      </c>
      <c r="D64" s="425"/>
      <c r="E64" s="426"/>
      <c r="F64" s="427"/>
      <c r="G64" s="46"/>
      <c r="H64" s="49"/>
      <c r="I64" s="428"/>
      <c r="J64" s="426"/>
      <c r="K64" s="426"/>
      <c r="L64" s="427"/>
      <c r="M64" s="38"/>
    </row>
    <row r="65" spans="3:13" ht="15.75" customHeight="1">
      <c r="C65" s="3">
        <f t="shared" si="0"/>
        <v>54</v>
      </c>
      <c r="D65" s="425"/>
      <c r="E65" s="426"/>
      <c r="F65" s="427"/>
      <c r="G65" s="46"/>
      <c r="H65" s="49"/>
      <c r="I65" s="428"/>
      <c r="J65" s="426"/>
      <c r="K65" s="426"/>
      <c r="L65" s="427"/>
      <c r="M65" s="38"/>
    </row>
    <row r="66" spans="3:13" ht="15.75" customHeight="1">
      <c r="C66" s="3">
        <f t="shared" si="0"/>
        <v>55</v>
      </c>
      <c r="D66" s="425"/>
      <c r="E66" s="426"/>
      <c r="F66" s="427"/>
      <c r="G66" s="46"/>
      <c r="H66" s="49"/>
      <c r="I66" s="428"/>
      <c r="J66" s="426"/>
      <c r="K66" s="426"/>
      <c r="L66" s="427"/>
      <c r="M66" s="38"/>
    </row>
    <row r="67" spans="3:13" ht="15.75" customHeight="1">
      <c r="C67" s="3">
        <f t="shared" si="0"/>
        <v>56</v>
      </c>
      <c r="D67" s="425"/>
      <c r="E67" s="426"/>
      <c r="F67" s="427"/>
      <c r="G67" s="46"/>
      <c r="H67" s="49"/>
      <c r="I67" s="428"/>
      <c r="J67" s="426"/>
      <c r="K67" s="426"/>
      <c r="L67" s="427"/>
      <c r="M67" s="38"/>
    </row>
    <row r="68" spans="3:13" ht="15.75" customHeight="1">
      <c r="C68" s="3">
        <f t="shared" si="0"/>
        <v>57</v>
      </c>
      <c r="D68" s="425"/>
      <c r="E68" s="426"/>
      <c r="F68" s="427"/>
      <c r="G68" s="46"/>
      <c r="H68" s="49"/>
      <c r="I68" s="428"/>
      <c r="J68" s="426"/>
      <c r="K68" s="426"/>
      <c r="L68" s="427"/>
      <c r="M68" s="38"/>
    </row>
    <row r="69" spans="3:13" ht="15.75" customHeight="1">
      <c r="C69" s="3">
        <f t="shared" si="0"/>
        <v>58</v>
      </c>
      <c r="D69" s="425"/>
      <c r="E69" s="426"/>
      <c r="F69" s="427"/>
      <c r="G69" s="46"/>
      <c r="H69" s="49"/>
      <c r="I69" s="428"/>
      <c r="J69" s="426"/>
      <c r="K69" s="426"/>
      <c r="L69" s="427"/>
      <c r="M69" s="38"/>
    </row>
    <row r="70" spans="3:13" ht="15.75" customHeight="1">
      <c r="C70" s="3">
        <f t="shared" si="0"/>
        <v>59</v>
      </c>
      <c r="D70" s="425"/>
      <c r="E70" s="426"/>
      <c r="F70" s="427"/>
      <c r="G70" s="46"/>
      <c r="H70" s="49"/>
      <c r="I70" s="428"/>
      <c r="J70" s="426"/>
      <c r="K70" s="426"/>
      <c r="L70" s="427"/>
      <c r="M70" s="38"/>
    </row>
    <row r="71" spans="3:13" ht="15.75" customHeight="1">
      <c r="C71" s="3">
        <f t="shared" si="0"/>
        <v>60</v>
      </c>
      <c r="D71" s="425"/>
      <c r="E71" s="426"/>
      <c r="F71" s="427"/>
      <c r="G71" s="46"/>
      <c r="H71" s="49"/>
      <c r="I71" s="428"/>
      <c r="J71" s="426"/>
      <c r="K71" s="426"/>
      <c r="L71" s="427"/>
      <c r="M71" s="38"/>
    </row>
    <row r="72" spans="3:13" ht="15.75" customHeight="1">
      <c r="C72" s="3">
        <f t="shared" si="0"/>
        <v>61</v>
      </c>
      <c r="D72" s="425"/>
      <c r="E72" s="426"/>
      <c r="F72" s="427"/>
      <c r="G72" s="46"/>
      <c r="H72" s="49"/>
      <c r="I72" s="428"/>
      <c r="J72" s="426"/>
      <c r="K72" s="426"/>
      <c r="L72" s="427"/>
      <c r="M72" s="38"/>
    </row>
    <row r="73" spans="3:13" ht="15.75" customHeight="1">
      <c r="C73" s="3">
        <f t="shared" si="0"/>
        <v>62</v>
      </c>
      <c r="D73" s="425"/>
      <c r="E73" s="426"/>
      <c r="F73" s="427"/>
      <c r="G73" s="46"/>
      <c r="H73" s="49"/>
      <c r="I73" s="428"/>
      <c r="J73" s="426"/>
      <c r="K73" s="426"/>
      <c r="L73" s="427"/>
      <c r="M73" s="38"/>
    </row>
    <row r="74" spans="3:13" ht="15.75" customHeight="1">
      <c r="C74" s="3">
        <f t="shared" si="0"/>
        <v>63</v>
      </c>
      <c r="D74" s="425"/>
      <c r="E74" s="426"/>
      <c r="F74" s="427"/>
      <c r="G74" s="46"/>
      <c r="H74" s="49"/>
      <c r="I74" s="428"/>
      <c r="J74" s="426"/>
      <c r="K74" s="426"/>
      <c r="L74" s="427"/>
      <c r="M74" s="38"/>
    </row>
    <row r="75" spans="3:13" ht="15.75" customHeight="1">
      <c r="C75" s="3">
        <f t="shared" si="0"/>
        <v>64</v>
      </c>
      <c r="D75" s="425"/>
      <c r="E75" s="426"/>
      <c r="F75" s="427"/>
      <c r="G75" s="46"/>
      <c r="H75" s="49"/>
      <c r="I75" s="428"/>
      <c r="J75" s="426"/>
      <c r="K75" s="426"/>
      <c r="L75" s="427"/>
      <c r="M75" s="38"/>
    </row>
    <row r="76" spans="3:13" ht="15.75" customHeight="1">
      <c r="C76" s="3">
        <f t="shared" si="0"/>
        <v>65</v>
      </c>
      <c r="D76" s="425"/>
      <c r="E76" s="426"/>
      <c r="F76" s="427"/>
      <c r="G76" s="46"/>
      <c r="H76" s="49"/>
      <c r="I76" s="428"/>
      <c r="J76" s="426"/>
      <c r="K76" s="426"/>
      <c r="L76" s="427"/>
      <c r="M76" s="38"/>
    </row>
    <row r="77" spans="3:13" ht="15.75" customHeight="1">
      <c r="C77" s="3">
        <f t="shared" si="0"/>
        <v>66</v>
      </c>
      <c r="D77" s="425"/>
      <c r="E77" s="426"/>
      <c r="F77" s="427"/>
      <c r="G77" s="46"/>
      <c r="H77" s="49"/>
      <c r="I77" s="428"/>
      <c r="J77" s="426"/>
      <c r="K77" s="426"/>
      <c r="L77" s="427"/>
      <c r="M77" s="38"/>
    </row>
    <row r="78" spans="3:13" ht="15.75" customHeight="1">
      <c r="C78" s="3">
        <f t="shared" si="0"/>
        <v>67</v>
      </c>
      <c r="D78" s="425"/>
      <c r="E78" s="426"/>
      <c r="F78" s="427"/>
      <c r="G78" s="46"/>
      <c r="H78" s="49"/>
      <c r="I78" s="428"/>
      <c r="J78" s="426"/>
      <c r="K78" s="426"/>
      <c r="L78" s="427"/>
      <c r="M78" s="38"/>
    </row>
    <row r="79" spans="3:13" ht="15.75" customHeight="1">
      <c r="C79" s="3">
        <f t="shared" si="0"/>
        <v>68</v>
      </c>
      <c r="D79" s="425"/>
      <c r="E79" s="426"/>
      <c r="F79" s="427"/>
      <c r="G79" s="46"/>
      <c r="H79" s="49"/>
      <c r="I79" s="428"/>
      <c r="J79" s="426"/>
      <c r="K79" s="426"/>
      <c r="L79" s="427"/>
      <c r="M79" s="38"/>
    </row>
    <row r="80" spans="3:13" ht="15.75" customHeight="1">
      <c r="C80" s="3">
        <f t="shared" si="0"/>
        <v>69</v>
      </c>
      <c r="D80" s="425"/>
      <c r="E80" s="426"/>
      <c r="F80" s="427"/>
      <c r="G80" s="46"/>
      <c r="H80" s="49"/>
      <c r="I80" s="428"/>
      <c r="J80" s="426"/>
      <c r="K80" s="426"/>
      <c r="L80" s="427"/>
      <c r="M80" s="38"/>
    </row>
    <row r="81" spans="3:13" ht="15.75" customHeight="1">
      <c r="C81" s="3">
        <f t="shared" si="0"/>
        <v>70</v>
      </c>
      <c r="D81" s="425"/>
      <c r="E81" s="426"/>
      <c r="F81" s="427"/>
      <c r="G81" s="46"/>
      <c r="H81" s="49"/>
      <c r="I81" s="428"/>
      <c r="J81" s="426"/>
      <c r="K81" s="426"/>
      <c r="L81" s="427"/>
      <c r="M81" s="38"/>
    </row>
    <row r="82" spans="3:13" ht="15.75" customHeight="1">
      <c r="C82" s="3">
        <f t="shared" si="0"/>
        <v>71</v>
      </c>
      <c r="D82" s="425"/>
      <c r="E82" s="426"/>
      <c r="F82" s="427"/>
      <c r="G82" s="46"/>
      <c r="H82" s="49"/>
      <c r="I82" s="428"/>
      <c r="J82" s="426"/>
      <c r="K82" s="426"/>
      <c r="L82" s="427"/>
      <c r="M82" s="38"/>
    </row>
    <row r="83" spans="3:13" ht="15.75" customHeight="1">
      <c r="C83" s="3">
        <f t="shared" si="0"/>
        <v>72</v>
      </c>
      <c r="D83" s="425"/>
      <c r="E83" s="426"/>
      <c r="F83" s="427"/>
      <c r="G83" s="46"/>
      <c r="H83" s="49"/>
      <c r="I83" s="428"/>
      <c r="J83" s="426"/>
      <c r="K83" s="426"/>
      <c r="L83" s="427"/>
      <c r="M83" s="38"/>
    </row>
    <row r="84" spans="3:13" ht="15.75" customHeight="1">
      <c r="C84" s="3">
        <f t="shared" si="0"/>
        <v>73</v>
      </c>
      <c r="D84" s="425"/>
      <c r="E84" s="426"/>
      <c r="F84" s="427"/>
      <c r="G84" s="46"/>
      <c r="H84" s="49"/>
      <c r="I84" s="428"/>
      <c r="J84" s="426"/>
      <c r="K84" s="426"/>
      <c r="L84" s="427"/>
      <c r="M84" s="38"/>
    </row>
    <row r="85" spans="3:13" ht="15.75" customHeight="1">
      <c r="C85" s="3">
        <f t="shared" si="0"/>
        <v>74</v>
      </c>
      <c r="D85" s="425"/>
      <c r="E85" s="426"/>
      <c r="F85" s="427"/>
      <c r="G85" s="46"/>
      <c r="H85" s="49"/>
      <c r="I85" s="428"/>
      <c r="J85" s="426"/>
      <c r="K85" s="426"/>
      <c r="L85" s="427"/>
      <c r="M85" s="38"/>
    </row>
    <row r="86" spans="3:13" ht="15.75" customHeight="1">
      <c r="C86" s="3">
        <f t="shared" si="0"/>
        <v>75</v>
      </c>
      <c r="D86" s="425"/>
      <c r="E86" s="426"/>
      <c r="F86" s="427"/>
      <c r="G86" s="46"/>
      <c r="H86" s="49"/>
      <c r="I86" s="428"/>
      <c r="J86" s="426"/>
      <c r="K86" s="426"/>
      <c r="L86" s="427"/>
      <c r="M86" s="38"/>
    </row>
    <row r="87" spans="3:13" ht="15.75" customHeight="1">
      <c r="C87" s="3">
        <f t="shared" si="0"/>
        <v>76</v>
      </c>
      <c r="D87" s="425"/>
      <c r="E87" s="426"/>
      <c r="F87" s="427"/>
      <c r="G87" s="46"/>
      <c r="H87" s="49"/>
      <c r="I87" s="428"/>
      <c r="J87" s="426"/>
      <c r="K87" s="426"/>
      <c r="L87" s="427"/>
      <c r="M87" s="38"/>
    </row>
    <row r="88" spans="3:13" ht="15.75" customHeight="1">
      <c r="C88" s="3">
        <f t="shared" si="0"/>
        <v>77</v>
      </c>
      <c r="D88" s="425"/>
      <c r="E88" s="426"/>
      <c r="F88" s="427"/>
      <c r="G88" s="46"/>
      <c r="H88" s="49"/>
      <c r="I88" s="428"/>
      <c r="J88" s="426"/>
      <c r="K88" s="426"/>
      <c r="L88" s="427"/>
      <c r="M88" s="38"/>
    </row>
    <row r="89" spans="3:13" ht="15.75" customHeight="1">
      <c r="C89" s="3">
        <f t="shared" si="0"/>
        <v>78</v>
      </c>
      <c r="D89" s="425"/>
      <c r="E89" s="426"/>
      <c r="F89" s="427"/>
      <c r="G89" s="46"/>
      <c r="H89" s="49"/>
      <c r="I89" s="428"/>
      <c r="J89" s="426"/>
      <c r="K89" s="426"/>
      <c r="L89" s="427"/>
      <c r="M89" s="38"/>
    </row>
    <row r="90" spans="3:13" ht="15.75" customHeight="1">
      <c r="C90" s="3">
        <f t="shared" si="0"/>
        <v>79</v>
      </c>
      <c r="D90" s="425"/>
      <c r="E90" s="426"/>
      <c r="F90" s="427"/>
      <c r="G90" s="46"/>
      <c r="H90" s="49"/>
      <c r="I90" s="428"/>
      <c r="J90" s="426"/>
      <c r="K90" s="426"/>
      <c r="L90" s="427"/>
      <c r="M90" s="38"/>
    </row>
    <row r="91" spans="3:13" ht="15.75" customHeight="1">
      <c r="C91" s="3">
        <f t="shared" si="0"/>
        <v>80</v>
      </c>
      <c r="D91" s="425"/>
      <c r="E91" s="426"/>
      <c r="F91" s="427"/>
      <c r="G91" s="46"/>
      <c r="H91" s="49"/>
      <c r="I91" s="428"/>
      <c r="J91" s="426"/>
      <c r="K91" s="426"/>
      <c r="L91" s="427"/>
      <c r="M91" s="38"/>
    </row>
    <row r="92" spans="3:13" ht="15.75" customHeight="1">
      <c r="C92" s="3">
        <f t="shared" si="0"/>
        <v>81</v>
      </c>
      <c r="D92" s="425"/>
      <c r="E92" s="426"/>
      <c r="F92" s="427"/>
      <c r="G92" s="46"/>
      <c r="H92" s="49"/>
      <c r="I92" s="428"/>
      <c r="J92" s="426"/>
      <c r="K92" s="426"/>
      <c r="L92" s="427"/>
      <c r="M92" s="38"/>
    </row>
    <row r="93" spans="3:13" ht="15.75" customHeight="1">
      <c r="C93" s="3">
        <f t="shared" si="0"/>
        <v>82</v>
      </c>
      <c r="D93" s="425"/>
      <c r="E93" s="426"/>
      <c r="F93" s="427"/>
      <c r="G93" s="46"/>
      <c r="H93" s="49"/>
      <c r="I93" s="428"/>
      <c r="J93" s="426"/>
      <c r="K93" s="426"/>
      <c r="L93" s="427"/>
      <c r="M93" s="38"/>
    </row>
    <row r="94" spans="3:13" ht="15.75" customHeight="1">
      <c r="C94" s="3">
        <f t="shared" si="0"/>
        <v>83</v>
      </c>
      <c r="D94" s="425"/>
      <c r="E94" s="426"/>
      <c r="F94" s="427"/>
      <c r="G94" s="46"/>
      <c r="H94" s="49"/>
      <c r="I94" s="428"/>
      <c r="J94" s="426"/>
      <c r="K94" s="426"/>
      <c r="L94" s="427"/>
      <c r="M94" s="38"/>
    </row>
    <row r="95" spans="3:13" ht="15.75" customHeight="1">
      <c r="C95" s="3">
        <f t="shared" si="0"/>
        <v>84</v>
      </c>
      <c r="D95" s="425"/>
      <c r="E95" s="426"/>
      <c r="F95" s="427"/>
      <c r="G95" s="46"/>
      <c r="H95" s="49"/>
      <c r="I95" s="428"/>
      <c r="J95" s="426"/>
      <c r="K95" s="426"/>
      <c r="L95" s="427"/>
      <c r="M95" s="38"/>
    </row>
    <row r="96" spans="3:13" ht="15.75" customHeight="1">
      <c r="C96" s="3">
        <f t="shared" si="0"/>
        <v>85</v>
      </c>
      <c r="D96" s="425"/>
      <c r="E96" s="426"/>
      <c r="F96" s="427"/>
      <c r="G96" s="46"/>
      <c r="H96" s="49"/>
      <c r="I96" s="428"/>
      <c r="J96" s="426"/>
      <c r="K96" s="426"/>
      <c r="L96" s="427"/>
      <c r="M96" s="38"/>
    </row>
    <row r="97" spans="3:13" ht="15.75" customHeight="1">
      <c r="C97" s="3">
        <f t="shared" si="0"/>
        <v>86</v>
      </c>
      <c r="D97" s="425"/>
      <c r="E97" s="426"/>
      <c r="F97" s="427"/>
      <c r="G97" s="46"/>
      <c r="H97" s="49"/>
      <c r="I97" s="428"/>
      <c r="J97" s="426"/>
      <c r="K97" s="426"/>
      <c r="L97" s="427"/>
      <c r="M97" s="38"/>
    </row>
    <row r="98" spans="3:13" ht="15.75" customHeight="1">
      <c r="C98" s="3">
        <f t="shared" si="0"/>
        <v>87</v>
      </c>
      <c r="D98" s="425"/>
      <c r="E98" s="426"/>
      <c r="F98" s="427"/>
      <c r="G98" s="46"/>
      <c r="H98" s="49"/>
      <c r="I98" s="428"/>
      <c r="J98" s="426"/>
      <c r="K98" s="426"/>
      <c r="L98" s="427"/>
      <c r="M98" s="38"/>
    </row>
    <row r="99" spans="3:13" ht="15.75" customHeight="1">
      <c r="C99" s="3">
        <f t="shared" si="0"/>
        <v>88</v>
      </c>
      <c r="D99" s="425"/>
      <c r="E99" s="426"/>
      <c r="F99" s="427"/>
      <c r="G99" s="46"/>
      <c r="H99" s="49"/>
      <c r="I99" s="428"/>
      <c r="J99" s="426"/>
      <c r="K99" s="426"/>
      <c r="L99" s="427"/>
      <c r="M99" s="38"/>
    </row>
    <row r="100" spans="3:13" ht="15.75" customHeight="1">
      <c r="C100" s="3">
        <f t="shared" si="0"/>
        <v>89</v>
      </c>
      <c r="D100" s="425"/>
      <c r="E100" s="426"/>
      <c r="F100" s="427"/>
      <c r="G100" s="46"/>
      <c r="H100" s="49"/>
      <c r="I100" s="428"/>
      <c r="J100" s="426"/>
      <c r="K100" s="426"/>
      <c r="L100" s="427"/>
      <c r="M100" s="38"/>
    </row>
    <row r="101" spans="3:13" ht="15.75" customHeight="1">
      <c r="C101" s="3">
        <f t="shared" si="0"/>
        <v>90</v>
      </c>
      <c r="D101" s="425"/>
      <c r="E101" s="426"/>
      <c r="F101" s="427"/>
      <c r="G101" s="46"/>
      <c r="H101" s="49"/>
      <c r="I101" s="428"/>
      <c r="J101" s="426"/>
      <c r="K101" s="426"/>
      <c r="L101" s="427"/>
      <c r="M101" s="38"/>
    </row>
    <row r="102" spans="3:13" ht="15.75" customHeight="1">
      <c r="C102" s="3">
        <f t="shared" si="0"/>
        <v>91</v>
      </c>
      <c r="D102" s="425"/>
      <c r="E102" s="426"/>
      <c r="F102" s="427"/>
      <c r="G102" s="46"/>
      <c r="H102" s="49"/>
      <c r="I102" s="428"/>
      <c r="J102" s="426"/>
      <c r="K102" s="426"/>
      <c r="L102" s="427"/>
      <c r="M102" s="38"/>
    </row>
    <row r="103" spans="3:13" ht="15.75" customHeight="1">
      <c r="C103" s="3">
        <f t="shared" si="0"/>
        <v>92</v>
      </c>
      <c r="D103" s="425"/>
      <c r="E103" s="426"/>
      <c r="F103" s="427"/>
      <c r="G103" s="46"/>
      <c r="H103" s="49"/>
      <c r="I103" s="428"/>
      <c r="J103" s="426"/>
      <c r="K103" s="426"/>
      <c r="L103" s="427"/>
      <c r="M103" s="38"/>
    </row>
    <row r="104" spans="3:13" ht="15.75" customHeight="1">
      <c r="C104" s="3">
        <f t="shared" si="0"/>
        <v>93</v>
      </c>
      <c r="D104" s="425"/>
      <c r="E104" s="426"/>
      <c r="F104" s="427"/>
      <c r="G104" s="46"/>
      <c r="H104" s="49"/>
      <c r="I104" s="428"/>
      <c r="J104" s="426"/>
      <c r="K104" s="426"/>
      <c r="L104" s="427"/>
      <c r="M104" s="38"/>
    </row>
    <row r="105" spans="3:13" ht="15.75" customHeight="1">
      <c r="C105" s="3">
        <f t="shared" si="0"/>
        <v>94</v>
      </c>
      <c r="D105" s="425"/>
      <c r="E105" s="426"/>
      <c r="F105" s="427"/>
      <c r="G105" s="46"/>
      <c r="H105" s="49"/>
      <c r="I105" s="428"/>
      <c r="J105" s="426"/>
      <c r="K105" s="426"/>
      <c r="L105" s="427"/>
      <c r="M105" s="38"/>
    </row>
    <row r="106" spans="3:13" ht="15.75" customHeight="1">
      <c r="C106" s="3">
        <f t="shared" si="0"/>
        <v>95</v>
      </c>
      <c r="D106" s="425"/>
      <c r="E106" s="426"/>
      <c r="F106" s="427"/>
      <c r="G106" s="46"/>
      <c r="H106" s="49"/>
      <c r="I106" s="428"/>
      <c r="J106" s="426"/>
      <c r="K106" s="426"/>
      <c r="L106" s="427"/>
      <c r="M106" s="38"/>
    </row>
    <row r="107" spans="3:13" ht="15.75" customHeight="1">
      <c r="C107" s="3">
        <f t="shared" si="0"/>
        <v>96</v>
      </c>
      <c r="D107" s="425"/>
      <c r="E107" s="426"/>
      <c r="F107" s="427"/>
      <c r="G107" s="46"/>
      <c r="H107" s="49"/>
      <c r="I107" s="428"/>
      <c r="J107" s="426"/>
      <c r="K107" s="426"/>
      <c r="L107" s="427"/>
      <c r="M107" s="38"/>
    </row>
    <row r="108" spans="3:13" ht="15.75" customHeight="1">
      <c r="C108" s="3">
        <f t="shared" si="0"/>
        <v>97</v>
      </c>
      <c r="D108" s="425"/>
      <c r="E108" s="426"/>
      <c r="F108" s="427"/>
      <c r="G108" s="46"/>
      <c r="H108" s="49"/>
      <c r="I108" s="428"/>
      <c r="J108" s="426"/>
      <c r="K108" s="426"/>
      <c r="L108" s="427"/>
      <c r="M108" s="38"/>
    </row>
    <row r="109" spans="3:13" ht="15.75" customHeight="1">
      <c r="C109" s="3">
        <f t="shared" si="0"/>
        <v>98</v>
      </c>
      <c r="D109" s="425"/>
      <c r="E109" s="426"/>
      <c r="F109" s="427"/>
      <c r="G109" s="46"/>
      <c r="H109" s="49"/>
      <c r="I109" s="428"/>
      <c r="J109" s="426"/>
      <c r="K109" s="426"/>
      <c r="L109" s="427"/>
      <c r="M109" s="38"/>
    </row>
    <row r="110" spans="3:13" ht="15.75" customHeight="1">
      <c r="C110" s="3">
        <f t="shared" si="0"/>
        <v>99</v>
      </c>
      <c r="D110" s="425"/>
      <c r="E110" s="426"/>
      <c r="F110" s="427"/>
      <c r="G110" s="46"/>
      <c r="H110" s="49"/>
      <c r="I110" s="428"/>
      <c r="J110" s="402"/>
      <c r="K110" s="402"/>
      <c r="L110" s="403"/>
      <c r="M110" s="38"/>
    </row>
    <row r="111" spans="3:13" ht="15.75" customHeight="1">
      <c r="C111" s="3">
        <f t="shared" si="0"/>
        <v>100</v>
      </c>
      <c r="D111" s="431"/>
      <c r="E111" s="432"/>
      <c r="F111" s="433"/>
      <c r="G111" s="47"/>
      <c r="H111" s="50"/>
      <c r="I111" s="437"/>
      <c r="J111" s="408"/>
      <c r="K111" s="408"/>
      <c r="L111" s="409"/>
      <c r="M111" s="39"/>
    </row>
    <row r="112" spans="4:13" ht="15.75" customHeight="1">
      <c r="D112" s="16"/>
      <c r="E112" s="16"/>
      <c r="F112" s="16"/>
      <c r="G112" s="16"/>
      <c r="H112" s="16"/>
      <c r="I112" s="16"/>
      <c r="J112" s="16"/>
      <c r="K112" s="16"/>
      <c r="L112" s="17" t="s">
        <v>3</v>
      </c>
      <c r="M112" s="82">
        <f>SUM(M12:M111)</f>
        <v>6803.0599999999995</v>
      </c>
    </row>
  </sheetData>
  <sheetProtection password="D997" sheet="1" objects="1" scenarios="1"/>
  <mergeCells count="203">
    <mergeCell ref="I110:L110"/>
    <mergeCell ref="I111:L111"/>
    <mergeCell ref="D12:F12"/>
    <mergeCell ref="D25:F25"/>
    <mergeCell ref="D100:F100"/>
    <mergeCell ref="D101:F101"/>
    <mergeCell ref="D102:F102"/>
    <mergeCell ref="D103:F103"/>
    <mergeCell ref="D109:F109"/>
    <mergeCell ref="D104:F104"/>
    <mergeCell ref="D105:F105"/>
    <mergeCell ref="K5:M5"/>
    <mergeCell ref="D110:F110"/>
    <mergeCell ref="I107:L107"/>
    <mergeCell ref="I108:L108"/>
    <mergeCell ref="I109:L109"/>
    <mergeCell ref="I103:L103"/>
    <mergeCell ref="I25:L25"/>
    <mergeCell ref="I100:L100"/>
    <mergeCell ref="I101:L101"/>
    <mergeCell ref="D111:F111"/>
    <mergeCell ref="I12:L12"/>
    <mergeCell ref="I13:L13"/>
    <mergeCell ref="I24:L24"/>
    <mergeCell ref="I104:L104"/>
    <mergeCell ref="I105:L105"/>
    <mergeCell ref="D106:F106"/>
    <mergeCell ref="D107:F107"/>
    <mergeCell ref="D108:F108"/>
    <mergeCell ref="I106:L106"/>
    <mergeCell ref="I102:L102"/>
    <mergeCell ref="D13:F13"/>
    <mergeCell ref="D24:F24"/>
    <mergeCell ref="D15:F15"/>
    <mergeCell ref="I15:L15"/>
    <mergeCell ref="D16:F16"/>
    <mergeCell ref="I16:L16"/>
    <mergeCell ref="D17:F17"/>
    <mergeCell ref="I17:L17"/>
    <mergeCell ref="D18:F18"/>
    <mergeCell ref="I18:L18"/>
    <mergeCell ref="D19:F19"/>
    <mergeCell ref="I19:L19"/>
    <mergeCell ref="I11:L11"/>
    <mergeCell ref="D11:F11"/>
    <mergeCell ref="D14:F14"/>
    <mergeCell ref="I14:L14"/>
    <mergeCell ref="D29:F29"/>
    <mergeCell ref="I29:L29"/>
    <mergeCell ref="D20:F20"/>
    <mergeCell ref="I20:L20"/>
    <mergeCell ref="D23:F23"/>
    <mergeCell ref="I23:L23"/>
    <mergeCell ref="D21:F21"/>
    <mergeCell ref="I21:L21"/>
    <mergeCell ref="D22:F22"/>
    <mergeCell ref="I22:L22"/>
    <mergeCell ref="D30:F30"/>
    <mergeCell ref="I30:L30"/>
    <mergeCell ref="D31:F31"/>
    <mergeCell ref="I31:L31"/>
    <mergeCell ref="D26:F26"/>
    <mergeCell ref="I26:L26"/>
    <mergeCell ref="D27:F27"/>
    <mergeCell ref="I27:L27"/>
    <mergeCell ref="D28:F28"/>
    <mergeCell ref="I28:L28"/>
    <mergeCell ref="D34:F34"/>
    <mergeCell ref="I34:L34"/>
    <mergeCell ref="D35:F35"/>
    <mergeCell ref="I35:L35"/>
    <mergeCell ref="D32:F32"/>
    <mergeCell ref="I32:L32"/>
    <mergeCell ref="D33:F33"/>
    <mergeCell ref="I33:L33"/>
    <mergeCell ref="D38:F38"/>
    <mergeCell ref="I38:L38"/>
    <mergeCell ref="D39:F39"/>
    <mergeCell ref="I39:L39"/>
    <mergeCell ref="D36:F36"/>
    <mergeCell ref="I36:L36"/>
    <mergeCell ref="D37:F37"/>
    <mergeCell ref="I37:L37"/>
    <mergeCell ref="D42:F42"/>
    <mergeCell ref="I42:L42"/>
    <mergeCell ref="D43:F43"/>
    <mergeCell ref="I43:L43"/>
    <mergeCell ref="D40:F40"/>
    <mergeCell ref="I40:L40"/>
    <mergeCell ref="D41:F41"/>
    <mergeCell ref="I41:L41"/>
    <mergeCell ref="D46:F46"/>
    <mergeCell ref="I46:L46"/>
    <mergeCell ref="D47:F47"/>
    <mergeCell ref="I47:L47"/>
    <mergeCell ref="D44:F44"/>
    <mergeCell ref="I44:L44"/>
    <mergeCell ref="D45:F45"/>
    <mergeCell ref="I45:L45"/>
    <mergeCell ref="D50:F50"/>
    <mergeCell ref="I50:L50"/>
    <mergeCell ref="D51:F51"/>
    <mergeCell ref="I51:L51"/>
    <mergeCell ref="D48:F48"/>
    <mergeCell ref="I48:L48"/>
    <mergeCell ref="D49:F49"/>
    <mergeCell ref="I49:L49"/>
    <mergeCell ref="D54:F54"/>
    <mergeCell ref="I54:L54"/>
    <mergeCell ref="D55:F55"/>
    <mergeCell ref="I55:L55"/>
    <mergeCell ref="D52:F52"/>
    <mergeCell ref="I52:L52"/>
    <mergeCell ref="D53:F53"/>
    <mergeCell ref="I53:L53"/>
    <mergeCell ref="D58:F58"/>
    <mergeCell ref="I58:L58"/>
    <mergeCell ref="D59:F59"/>
    <mergeCell ref="I59:L59"/>
    <mergeCell ref="D56:F56"/>
    <mergeCell ref="I56:L56"/>
    <mergeCell ref="D57:F57"/>
    <mergeCell ref="I57:L57"/>
    <mergeCell ref="D62:F62"/>
    <mergeCell ref="I62:L62"/>
    <mergeCell ref="D63:F63"/>
    <mergeCell ref="I63:L63"/>
    <mergeCell ref="D60:F60"/>
    <mergeCell ref="I60:L60"/>
    <mergeCell ref="D61:F61"/>
    <mergeCell ref="I61:L61"/>
    <mergeCell ref="D66:F66"/>
    <mergeCell ref="I66:L66"/>
    <mergeCell ref="D67:F67"/>
    <mergeCell ref="I67:L67"/>
    <mergeCell ref="D64:F64"/>
    <mergeCell ref="I64:L64"/>
    <mergeCell ref="D65:F65"/>
    <mergeCell ref="I65:L65"/>
    <mergeCell ref="D70:F70"/>
    <mergeCell ref="I70:L70"/>
    <mergeCell ref="D71:F71"/>
    <mergeCell ref="I71:L71"/>
    <mergeCell ref="D68:F68"/>
    <mergeCell ref="I68:L68"/>
    <mergeCell ref="D69:F69"/>
    <mergeCell ref="I69:L69"/>
    <mergeCell ref="D74:F74"/>
    <mergeCell ref="I74:L74"/>
    <mergeCell ref="D75:F75"/>
    <mergeCell ref="I75:L75"/>
    <mergeCell ref="D72:F72"/>
    <mergeCell ref="I72:L72"/>
    <mergeCell ref="D73:F73"/>
    <mergeCell ref="I73:L73"/>
    <mergeCell ref="D78:F78"/>
    <mergeCell ref="I78:L78"/>
    <mergeCell ref="D79:F79"/>
    <mergeCell ref="I79:L79"/>
    <mergeCell ref="D76:F76"/>
    <mergeCell ref="I76:L76"/>
    <mergeCell ref="D77:F77"/>
    <mergeCell ref="I77:L77"/>
    <mergeCell ref="D82:F82"/>
    <mergeCell ref="I82:L82"/>
    <mergeCell ref="D83:F83"/>
    <mergeCell ref="I83:L83"/>
    <mergeCell ref="D80:F80"/>
    <mergeCell ref="I80:L80"/>
    <mergeCell ref="D81:F81"/>
    <mergeCell ref="I81:L81"/>
    <mergeCell ref="D86:F86"/>
    <mergeCell ref="I86:L86"/>
    <mergeCell ref="D87:F87"/>
    <mergeCell ref="I87:L87"/>
    <mergeCell ref="D84:F84"/>
    <mergeCell ref="I84:L84"/>
    <mergeCell ref="D85:F85"/>
    <mergeCell ref="I85:L85"/>
    <mergeCell ref="D90:F90"/>
    <mergeCell ref="I90:L90"/>
    <mergeCell ref="D91:F91"/>
    <mergeCell ref="I91:L91"/>
    <mergeCell ref="D88:F88"/>
    <mergeCell ref="I88:L88"/>
    <mergeCell ref="D89:F89"/>
    <mergeCell ref="I89:L89"/>
    <mergeCell ref="D94:F94"/>
    <mergeCell ref="I94:L94"/>
    <mergeCell ref="D95:F95"/>
    <mergeCell ref="I95:L95"/>
    <mergeCell ref="D92:F92"/>
    <mergeCell ref="I92:L92"/>
    <mergeCell ref="D93:F93"/>
    <mergeCell ref="I93:L93"/>
    <mergeCell ref="D98:F98"/>
    <mergeCell ref="I98:L98"/>
    <mergeCell ref="D99:F99"/>
    <mergeCell ref="I99:L99"/>
    <mergeCell ref="D96:F96"/>
    <mergeCell ref="I96:L96"/>
    <mergeCell ref="D97:F97"/>
    <mergeCell ref="I97:L97"/>
  </mergeCells>
  <dataValidations count="2">
    <dataValidation type="date" operator="notEqual" allowBlank="1" showInputMessage="1" showErrorMessage="1" sqref="G12:G111">
      <formula1>1</formula1>
    </dataValidation>
    <dataValidation type="decimal" allowBlank="1" showInputMessage="1" showErrorMessage="1" sqref="M12:M111">
      <formula1>-987654321</formula1>
      <formula2>987654321</formula2>
    </dataValidation>
  </dataValidations>
  <printOptions horizontalCentered="1"/>
  <pageMargins left="0.5905511811023623" right="0.5905511811023623" top="0.5905511811023623" bottom="0.5905511811023623" header="0.3937007874015748" footer="0.3937007874015748"/>
  <pageSetup horizontalDpi="600" verticalDpi="600" orientation="landscape" paperSize="9" scale="52" r:id="rId1"/>
  <headerFooter alignWithMargins="0">
    <oddFooter>&amp;L&amp;F&amp;C&amp;D&amp;R&amp;P/&amp;N</oddFooter>
  </headerFooter>
  <rowBreaks count="1" manualBreakCount="1">
    <brk id="63" max="255" man="1"/>
  </row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J44"/>
  <sheetViews>
    <sheetView zoomScale="98" zoomScaleNormal="98" zoomScalePageLayoutView="0" workbookViewId="0" topLeftCell="A1">
      <selection activeCell="M14" sqref="M14"/>
    </sheetView>
  </sheetViews>
  <sheetFormatPr defaultColWidth="9.140625" defaultRowHeight="12.75"/>
  <cols>
    <col min="1" max="2" width="1.7109375" style="1" customWidth="1"/>
    <col min="3" max="3" width="25.7109375" style="1" bestFit="1" customWidth="1"/>
    <col min="4" max="4" width="16.7109375" style="1" customWidth="1"/>
    <col min="5" max="5" width="4.7109375" style="1" customWidth="1"/>
    <col min="6" max="6" width="20.28125" style="1" customWidth="1"/>
    <col min="7" max="7" width="25.8515625" style="1" customWidth="1"/>
    <col min="8" max="8" width="16.8515625" style="1" customWidth="1"/>
    <col min="9" max="9" width="32.28125" style="1" customWidth="1"/>
    <col min="10" max="10" width="33.28125" style="1" customWidth="1"/>
    <col min="11" max="16384" width="9.140625" style="1" customWidth="1"/>
  </cols>
  <sheetData>
    <row r="1" spans="1:10" ht="15.75">
      <c r="A1" s="133" t="s">
        <v>155</v>
      </c>
      <c r="B1" s="133"/>
      <c r="C1" s="133"/>
      <c r="D1" s="134"/>
      <c r="E1" s="134"/>
      <c r="F1" s="134"/>
      <c r="G1" s="134"/>
      <c r="H1" s="134"/>
      <c r="I1" s="133"/>
      <c r="J1" s="133"/>
    </row>
    <row r="2" ht="12.75">
      <c r="H2" s="63"/>
    </row>
    <row r="3" spans="3:9" ht="14.25">
      <c r="C3" s="4" t="s">
        <v>26</v>
      </c>
      <c r="D3" s="84">
        <f>IF(Summary!C4="","",Summary!C4)</f>
        <v>41067</v>
      </c>
      <c r="E3" s="52" t="s">
        <v>0</v>
      </c>
      <c r="F3" s="85">
        <f>IF(Summary!E4="","",Summary!E4)</f>
        <v>41614</v>
      </c>
      <c r="H3" s="58"/>
      <c r="I3" s="223"/>
    </row>
    <row r="4" spans="3:8" ht="12.75">
      <c r="C4" s="4"/>
      <c r="D4" s="63"/>
      <c r="E4" s="63"/>
      <c r="F4" s="63"/>
      <c r="H4" s="63"/>
    </row>
    <row r="5" spans="3:10" ht="15">
      <c r="C5" s="4" t="s">
        <v>49</v>
      </c>
      <c r="D5" s="75" t="str">
        <f>IF(Summary!C7="","-",Summary!C7)</f>
        <v>IEE/12/BWI/457/SI2.623227</v>
      </c>
      <c r="E5" s="63"/>
      <c r="F5" s="63"/>
      <c r="G5" s="4" t="s">
        <v>55</v>
      </c>
      <c r="H5" s="398" t="str">
        <f>IF(Summary!C8="","-",Summary!C8)</f>
        <v>CROSKILLS</v>
      </c>
      <c r="I5" s="398"/>
      <c r="J5" s="398"/>
    </row>
    <row r="6" ht="12.75">
      <c r="H6" s="63"/>
    </row>
    <row r="7" spans="3:8" ht="14.25">
      <c r="C7" s="4" t="s">
        <v>48</v>
      </c>
      <c r="D7" s="63"/>
      <c r="E7" s="312" t="str">
        <f>IF(Summary!C9="","-",Summary!C9)</f>
        <v>UNDP</v>
      </c>
      <c r="F7" s="312"/>
      <c r="H7" s="59"/>
    </row>
    <row r="8" spans="3:8" ht="12.75">
      <c r="C8" s="4"/>
      <c r="D8" s="8"/>
      <c r="E8" s="8"/>
      <c r="F8" s="8"/>
      <c r="H8" s="59"/>
    </row>
    <row r="9" ht="12.75">
      <c r="D9" s="4" t="s">
        <v>137</v>
      </c>
    </row>
    <row r="11" spans="3:10" ht="27.75">
      <c r="C11" s="53" t="s">
        <v>35</v>
      </c>
      <c r="D11" s="382" t="s">
        <v>71</v>
      </c>
      <c r="E11" s="383"/>
      <c r="F11" s="383"/>
      <c r="G11" s="383"/>
      <c r="H11" s="384"/>
      <c r="I11" s="30" t="s">
        <v>39</v>
      </c>
      <c r="J11" s="29" t="s">
        <v>19</v>
      </c>
    </row>
    <row r="12" spans="3:10" ht="14.25">
      <c r="C12" s="3">
        <v>1</v>
      </c>
      <c r="D12" s="385"/>
      <c r="E12" s="386"/>
      <c r="F12" s="386"/>
      <c r="G12" s="386"/>
      <c r="H12" s="387"/>
      <c r="I12" s="86"/>
      <c r="J12" s="18"/>
    </row>
    <row r="13" spans="3:10" ht="14.25">
      <c r="C13" s="3">
        <v>2</v>
      </c>
      <c r="D13" s="370"/>
      <c r="E13" s="371"/>
      <c r="F13" s="371"/>
      <c r="G13" s="371"/>
      <c r="H13" s="372"/>
      <c r="I13" s="49"/>
      <c r="J13" s="11"/>
    </row>
    <row r="14" spans="3:10" ht="14.25">
      <c r="C14" s="3">
        <v>3</v>
      </c>
      <c r="D14" s="370"/>
      <c r="E14" s="371"/>
      <c r="F14" s="371"/>
      <c r="G14" s="371"/>
      <c r="H14" s="372"/>
      <c r="I14" s="49"/>
      <c r="J14" s="11"/>
    </row>
    <row r="15" spans="3:10" ht="14.25">
      <c r="C15" s="3">
        <v>4</v>
      </c>
      <c r="D15" s="370"/>
      <c r="E15" s="371"/>
      <c r="F15" s="371"/>
      <c r="G15" s="371"/>
      <c r="H15" s="372"/>
      <c r="I15" s="278"/>
      <c r="J15" s="11"/>
    </row>
    <row r="16" spans="3:10" ht="14.25">
      <c r="C16" s="3">
        <v>5</v>
      </c>
      <c r="D16" s="370"/>
      <c r="E16" s="371"/>
      <c r="F16" s="371"/>
      <c r="G16" s="371"/>
      <c r="H16" s="372"/>
      <c r="I16" s="49"/>
      <c r="J16" s="11"/>
    </row>
    <row r="17" spans="3:10" ht="14.25">
      <c r="C17" s="3">
        <v>6</v>
      </c>
      <c r="D17" s="370"/>
      <c r="E17" s="371"/>
      <c r="F17" s="371"/>
      <c r="G17" s="371"/>
      <c r="H17" s="372"/>
      <c r="I17" s="49"/>
      <c r="J17" s="11"/>
    </row>
    <row r="18" spans="3:10" ht="14.25">
      <c r="C18" s="3">
        <v>7</v>
      </c>
      <c r="D18" s="370"/>
      <c r="E18" s="371"/>
      <c r="F18" s="371"/>
      <c r="G18" s="371"/>
      <c r="H18" s="372"/>
      <c r="I18" s="49"/>
      <c r="J18" s="11"/>
    </row>
    <row r="19" spans="3:10" ht="14.25">
      <c r="C19" s="3">
        <v>8</v>
      </c>
      <c r="D19" s="370"/>
      <c r="E19" s="371"/>
      <c r="F19" s="371"/>
      <c r="G19" s="371"/>
      <c r="H19" s="372"/>
      <c r="I19" s="49"/>
      <c r="J19" s="11"/>
    </row>
    <row r="20" spans="3:10" ht="14.25">
      <c r="C20" s="3">
        <v>9</v>
      </c>
      <c r="D20" s="370"/>
      <c r="E20" s="371"/>
      <c r="F20" s="371"/>
      <c r="G20" s="371"/>
      <c r="H20" s="372"/>
      <c r="I20" s="49"/>
      <c r="J20" s="11"/>
    </row>
    <row r="21" spans="3:10" ht="14.25">
      <c r="C21" s="3">
        <v>10</v>
      </c>
      <c r="D21" s="370"/>
      <c r="E21" s="371"/>
      <c r="F21" s="371"/>
      <c r="G21" s="371"/>
      <c r="H21" s="372"/>
      <c r="I21" s="49"/>
      <c r="J21" s="11"/>
    </row>
    <row r="22" spans="3:10" ht="14.25">
      <c r="C22" s="3">
        <v>11</v>
      </c>
      <c r="D22" s="370"/>
      <c r="E22" s="371"/>
      <c r="F22" s="371"/>
      <c r="G22" s="371"/>
      <c r="H22" s="372"/>
      <c r="I22" s="49"/>
      <c r="J22" s="11"/>
    </row>
    <row r="23" spans="3:10" ht="14.25">
      <c r="C23" s="3">
        <v>12</v>
      </c>
      <c r="D23" s="370"/>
      <c r="E23" s="371"/>
      <c r="F23" s="371"/>
      <c r="G23" s="371"/>
      <c r="H23" s="372"/>
      <c r="I23" s="49"/>
      <c r="J23" s="11"/>
    </row>
    <row r="24" spans="3:10" ht="14.25">
      <c r="C24" s="3">
        <v>13</v>
      </c>
      <c r="D24" s="370"/>
      <c r="E24" s="371"/>
      <c r="F24" s="371"/>
      <c r="G24" s="371"/>
      <c r="H24" s="372"/>
      <c r="I24" s="49"/>
      <c r="J24" s="11"/>
    </row>
    <row r="25" spans="3:10" ht="14.25">
      <c r="C25" s="3">
        <v>14</v>
      </c>
      <c r="D25" s="370"/>
      <c r="E25" s="371"/>
      <c r="F25" s="371"/>
      <c r="G25" s="371"/>
      <c r="H25" s="372"/>
      <c r="I25" s="49"/>
      <c r="J25" s="11"/>
    </row>
    <row r="26" spans="3:10" ht="14.25">
      <c r="C26" s="3">
        <v>15</v>
      </c>
      <c r="D26" s="370"/>
      <c r="E26" s="371"/>
      <c r="F26" s="371"/>
      <c r="G26" s="371"/>
      <c r="H26" s="372"/>
      <c r="I26" s="49"/>
      <c r="J26" s="11"/>
    </row>
    <row r="27" spans="3:10" ht="14.25">
      <c r="C27" s="3">
        <v>16</v>
      </c>
      <c r="D27" s="370"/>
      <c r="E27" s="371"/>
      <c r="F27" s="371"/>
      <c r="G27" s="371"/>
      <c r="H27" s="372"/>
      <c r="I27" s="49"/>
      <c r="J27" s="11"/>
    </row>
    <row r="28" spans="3:10" ht="14.25">
      <c r="C28" s="3">
        <v>17</v>
      </c>
      <c r="D28" s="370"/>
      <c r="E28" s="371"/>
      <c r="F28" s="371"/>
      <c r="G28" s="371"/>
      <c r="H28" s="372"/>
      <c r="I28" s="49"/>
      <c r="J28" s="11"/>
    </row>
    <row r="29" spans="3:10" ht="14.25">
      <c r="C29" s="3">
        <v>18</v>
      </c>
      <c r="D29" s="370"/>
      <c r="E29" s="371"/>
      <c r="F29" s="371"/>
      <c r="G29" s="371"/>
      <c r="H29" s="372"/>
      <c r="I29" s="49"/>
      <c r="J29" s="11"/>
    </row>
    <row r="30" spans="3:10" ht="14.25">
      <c r="C30" s="83">
        <v>19</v>
      </c>
      <c r="D30" s="370"/>
      <c r="E30" s="371"/>
      <c r="F30" s="371"/>
      <c r="G30" s="371"/>
      <c r="H30" s="372"/>
      <c r="I30" s="49"/>
      <c r="J30" s="11"/>
    </row>
    <row r="31" spans="3:10" ht="14.25">
      <c r="C31" s="3">
        <v>20</v>
      </c>
      <c r="D31" s="370"/>
      <c r="E31" s="371"/>
      <c r="F31" s="371"/>
      <c r="G31" s="371"/>
      <c r="H31" s="372"/>
      <c r="I31" s="49"/>
      <c r="J31" s="11"/>
    </row>
    <row r="32" spans="3:10" ht="14.25">
      <c r="C32" s="3">
        <v>21</v>
      </c>
      <c r="D32" s="370"/>
      <c r="E32" s="371"/>
      <c r="F32" s="371"/>
      <c r="G32" s="371"/>
      <c r="H32" s="372"/>
      <c r="I32" s="49"/>
      <c r="J32" s="11"/>
    </row>
    <row r="33" spans="3:10" ht="14.25">
      <c r="C33" s="3">
        <v>22</v>
      </c>
      <c r="D33" s="370"/>
      <c r="E33" s="371"/>
      <c r="F33" s="371"/>
      <c r="G33" s="371"/>
      <c r="H33" s="372"/>
      <c r="I33" s="49"/>
      <c r="J33" s="11"/>
    </row>
    <row r="34" spans="3:10" ht="14.25">
      <c r="C34" s="3">
        <v>23</v>
      </c>
      <c r="D34" s="370"/>
      <c r="E34" s="371"/>
      <c r="F34" s="371"/>
      <c r="G34" s="371"/>
      <c r="H34" s="372"/>
      <c r="I34" s="49"/>
      <c r="J34" s="11"/>
    </row>
    <row r="35" spans="3:10" ht="14.25">
      <c r="C35" s="3">
        <v>24</v>
      </c>
      <c r="D35" s="370"/>
      <c r="E35" s="371"/>
      <c r="F35" s="371"/>
      <c r="G35" s="371"/>
      <c r="H35" s="372"/>
      <c r="I35" s="49"/>
      <c r="J35" s="11"/>
    </row>
    <row r="36" spans="3:10" ht="14.25">
      <c r="C36" s="3">
        <v>25</v>
      </c>
      <c r="D36" s="370"/>
      <c r="E36" s="371"/>
      <c r="F36" s="371"/>
      <c r="G36" s="371"/>
      <c r="H36" s="372"/>
      <c r="I36" s="49"/>
      <c r="J36" s="11"/>
    </row>
    <row r="37" spans="3:10" ht="14.25">
      <c r="C37" s="3">
        <v>26</v>
      </c>
      <c r="D37" s="370"/>
      <c r="E37" s="371"/>
      <c r="F37" s="371"/>
      <c r="G37" s="371"/>
      <c r="H37" s="372"/>
      <c r="I37" s="49"/>
      <c r="J37" s="11"/>
    </row>
    <row r="38" spans="3:10" ht="14.25">
      <c r="C38" s="3">
        <v>27</v>
      </c>
      <c r="D38" s="370"/>
      <c r="E38" s="371"/>
      <c r="F38" s="371"/>
      <c r="G38" s="371"/>
      <c r="H38" s="372"/>
      <c r="I38" s="49"/>
      <c r="J38" s="11"/>
    </row>
    <row r="39" spans="3:10" ht="14.25">
      <c r="C39" s="3">
        <v>28</v>
      </c>
      <c r="D39" s="370"/>
      <c r="E39" s="371"/>
      <c r="F39" s="371"/>
      <c r="G39" s="371"/>
      <c r="H39" s="372"/>
      <c r="I39" s="49"/>
      <c r="J39" s="11"/>
    </row>
    <row r="40" spans="3:10" ht="14.25">
      <c r="C40" s="3">
        <v>29</v>
      </c>
      <c r="D40" s="370"/>
      <c r="E40" s="371"/>
      <c r="F40" s="371"/>
      <c r="G40" s="371"/>
      <c r="H40" s="372"/>
      <c r="I40" s="49"/>
      <c r="J40" s="11"/>
    </row>
    <row r="41" spans="3:10" ht="14.25">
      <c r="C41" s="3">
        <v>30</v>
      </c>
      <c r="D41" s="379"/>
      <c r="E41" s="380"/>
      <c r="F41" s="380"/>
      <c r="G41" s="380"/>
      <c r="H41" s="381"/>
      <c r="I41" s="50"/>
      <c r="J41" s="21"/>
    </row>
    <row r="42" spans="4:10" ht="15">
      <c r="D42" s="35"/>
      <c r="E42" s="35"/>
      <c r="F42" s="35"/>
      <c r="G42" s="35"/>
      <c r="H42" s="35"/>
      <c r="I42" s="57" t="s">
        <v>3</v>
      </c>
      <c r="J42" s="36">
        <f>SUM(J12:J41)</f>
        <v>0</v>
      </c>
    </row>
    <row r="44" spans="3:10" ht="15.75">
      <c r="C44" s="439"/>
      <c r="D44" s="440"/>
      <c r="E44" s="440"/>
      <c r="F44" s="440"/>
      <c r="G44" s="440"/>
      <c r="H44" s="440"/>
      <c r="I44" s="440"/>
      <c r="J44" s="440"/>
    </row>
  </sheetData>
  <sheetProtection password="D997" sheet="1" objects="1" scenarios="1"/>
  <mergeCells count="33">
    <mergeCell ref="D38:H38"/>
    <mergeCell ref="D27:H27"/>
    <mergeCell ref="D28:H28"/>
    <mergeCell ref="D29:H29"/>
    <mergeCell ref="D22:H22"/>
    <mergeCell ref="D23:H23"/>
    <mergeCell ref="D36:H36"/>
    <mergeCell ref="H5:J5"/>
    <mergeCell ref="D34:H34"/>
    <mergeCell ref="D18:H18"/>
    <mergeCell ref="D19:H19"/>
    <mergeCell ref="D20:H20"/>
    <mergeCell ref="D21:H21"/>
    <mergeCell ref="D11:H11"/>
    <mergeCell ref="D12:H12"/>
    <mergeCell ref="D13:H13"/>
    <mergeCell ref="D26:H26"/>
    <mergeCell ref="C44:J44"/>
    <mergeCell ref="D30:H30"/>
    <mergeCell ref="D31:H31"/>
    <mergeCell ref="D32:H32"/>
    <mergeCell ref="D33:H33"/>
    <mergeCell ref="D35:H35"/>
    <mergeCell ref="D40:H40"/>
    <mergeCell ref="D39:H39"/>
    <mergeCell ref="D41:H41"/>
    <mergeCell ref="D37:H37"/>
    <mergeCell ref="D14:H14"/>
    <mergeCell ref="D15:H15"/>
    <mergeCell ref="D16:H16"/>
    <mergeCell ref="D17:H17"/>
    <mergeCell ref="D24:H24"/>
    <mergeCell ref="D25:H25"/>
  </mergeCells>
  <dataValidations count="2">
    <dataValidation type="decimal" allowBlank="1" showInputMessage="1" showErrorMessage="1" sqref="J12:J41">
      <formula1>-987654321</formula1>
      <formula2>987654321</formula2>
    </dataValidation>
    <dataValidation type="date" operator="notEqual" allowBlank="1" showInputMessage="1" showErrorMessage="1" sqref="I12:I41">
      <formula1>1</formula1>
    </dataValidation>
  </dataValidations>
  <printOptions horizontalCentered="1"/>
  <pageMargins left="0.4330708661417323" right="0.4724409448818898" top="0.6692913385826772" bottom="0.6299212598425197" header="0.31496062992125984" footer="0.35433070866141736"/>
  <pageSetup fitToHeight="1" fitToWidth="1" horizontalDpi="600" verticalDpi="600" orientation="landscape" paperSize="9" scale="79" r:id="rId1"/>
  <headerFooter alignWithMargins="0">
    <oddFooter>&amp;L&amp;F&amp;C&amp;D&amp;R&amp;P/&amp;N</oddFooter>
  </headerFooter>
</worksheet>
</file>

<file path=xl/worksheets/sheet8.xml><?xml version="1.0" encoding="utf-8"?>
<worksheet xmlns="http://schemas.openxmlformats.org/spreadsheetml/2006/main" xmlns:r="http://schemas.openxmlformats.org/officeDocument/2006/relationships">
  <sheetPr codeName="Sheet2"/>
  <dimension ref="A1:P55"/>
  <sheetViews>
    <sheetView zoomScale="87" zoomScaleNormal="87" zoomScalePageLayoutView="0" workbookViewId="0" topLeftCell="A10">
      <selection activeCell="M14" sqref="M14"/>
    </sheetView>
  </sheetViews>
  <sheetFormatPr defaultColWidth="9.140625" defaultRowHeight="12.75"/>
  <cols>
    <col min="1" max="2" width="1.7109375" style="9" customWidth="1"/>
    <col min="3" max="3" width="33.140625" style="9" customWidth="1"/>
    <col min="4" max="4" width="16.7109375" style="9" customWidth="1"/>
    <col min="5" max="5" width="5.00390625" style="9" customWidth="1"/>
    <col min="6" max="6" width="24.28125" style="9" customWidth="1"/>
    <col min="7" max="7" width="23.7109375" style="9" customWidth="1"/>
    <col min="8" max="9" width="17.140625" style="9" customWidth="1"/>
    <col min="10" max="10" width="9.28125" style="9" customWidth="1"/>
    <col min="11" max="12" width="17.140625" style="9" customWidth="1"/>
    <col min="13" max="13" width="9.421875" style="9" customWidth="1"/>
    <col min="14" max="14" width="17.140625" style="9" customWidth="1"/>
    <col min="15" max="16384" width="9.140625" style="9" customWidth="1"/>
  </cols>
  <sheetData>
    <row r="1" spans="1:14" ht="15.75">
      <c r="A1" s="135" t="s">
        <v>56</v>
      </c>
      <c r="B1" s="135"/>
      <c r="C1" s="135"/>
      <c r="D1" s="136"/>
      <c r="E1" s="272"/>
      <c r="F1" s="272"/>
      <c r="G1" s="272"/>
      <c r="H1" s="272"/>
      <c r="I1" s="271"/>
      <c r="J1" s="271"/>
      <c r="K1" s="271"/>
      <c r="L1" s="135"/>
      <c r="M1" s="135"/>
      <c r="N1" s="135"/>
    </row>
    <row r="2" spans="1:14" ht="15.75">
      <c r="A2" s="135"/>
      <c r="B2" s="135"/>
      <c r="C2" s="135"/>
      <c r="D2" s="136"/>
      <c r="E2" s="136"/>
      <c r="F2" s="136"/>
      <c r="G2" s="136"/>
      <c r="H2" s="136"/>
      <c r="I2" s="135"/>
      <c r="J2" s="135"/>
      <c r="K2" s="135"/>
      <c r="L2" s="135"/>
      <c r="M2" s="135"/>
      <c r="N2" s="135"/>
    </row>
    <row r="3" spans="1:14" ht="14.25">
      <c r="A3" s="137"/>
      <c r="B3" s="137"/>
      <c r="C3" s="138" t="s">
        <v>26</v>
      </c>
      <c r="D3" s="139">
        <f>IF(Summary!C4="","",Summary!C4)</f>
        <v>41067</v>
      </c>
      <c r="E3" s="140" t="s">
        <v>0</v>
      </c>
      <c r="F3" s="141">
        <f>IF(Summary!E4="","",Summary!E4)</f>
        <v>41614</v>
      </c>
      <c r="G3" s="137"/>
      <c r="H3" s="142"/>
      <c r="I3" s="137"/>
      <c r="J3" s="137"/>
      <c r="K3" s="147"/>
      <c r="L3" s="148"/>
      <c r="M3" s="137"/>
      <c r="N3" s="137"/>
    </row>
    <row r="4" spans="1:14" ht="12.75">
      <c r="A4" s="137"/>
      <c r="B4" s="137"/>
      <c r="C4" s="138"/>
      <c r="D4" s="143"/>
      <c r="E4" s="143"/>
      <c r="F4" s="143"/>
      <c r="G4" s="137"/>
      <c r="H4" s="137"/>
      <c r="M4" s="137"/>
      <c r="N4" s="137"/>
    </row>
    <row r="5" spans="1:14" ht="15">
      <c r="A5" s="137"/>
      <c r="B5" s="137"/>
      <c r="C5" s="138" t="s">
        <v>49</v>
      </c>
      <c r="D5" s="145" t="str">
        <f>IF(Summary!C7="","-",Summary!C7)</f>
        <v>IEE/12/BWI/457/SI2.623227</v>
      </c>
      <c r="E5" s="143"/>
      <c r="F5" s="143"/>
      <c r="G5" s="138" t="s">
        <v>55</v>
      </c>
      <c r="H5" s="444" t="str">
        <f>IF(Summary!C8="","-",Summary!C8)</f>
        <v>CROSKILLS</v>
      </c>
      <c r="I5" s="444"/>
      <c r="J5" s="444"/>
      <c r="K5" s="137"/>
      <c r="L5" s="137"/>
      <c r="M5" s="137"/>
      <c r="N5" s="137"/>
    </row>
    <row r="6" spans="1:14" ht="12.75">
      <c r="A6" s="137"/>
      <c r="B6" s="137"/>
      <c r="G6" s="137"/>
      <c r="H6" s="137"/>
      <c r="I6" s="137"/>
      <c r="J6" s="137"/>
      <c r="K6" s="137"/>
      <c r="L6" s="137"/>
      <c r="M6" s="137"/>
      <c r="N6" s="137"/>
    </row>
    <row r="7" spans="1:14" ht="14.25">
      <c r="A7" s="137"/>
      <c r="B7" s="137"/>
      <c r="C7" s="138" t="s">
        <v>157</v>
      </c>
      <c r="D7" s="143" t="str">
        <f>IF(Summary!C9="","-",Summary!C9)</f>
        <v>UNDP</v>
      </c>
      <c r="E7" s="313"/>
      <c r="F7" s="313"/>
      <c r="G7" s="137"/>
      <c r="H7" s="146"/>
      <c r="I7" s="137"/>
      <c r="J7" s="137"/>
      <c r="K7" s="137"/>
      <c r="L7" s="137"/>
      <c r="M7" s="137"/>
      <c r="N7" s="137"/>
    </row>
    <row r="8" spans="1:14" ht="23.25" customHeight="1">
      <c r="A8" s="137"/>
      <c r="B8" s="137"/>
      <c r="C8" s="138"/>
      <c r="D8" s="137"/>
      <c r="E8" s="137"/>
      <c r="F8" s="155" t="s">
        <v>128</v>
      </c>
      <c r="G8" s="154"/>
      <c r="H8" s="217"/>
      <c r="I8" s="137"/>
      <c r="J8" s="137"/>
      <c r="K8" s="137"/>
      <c r="L8" s="137"/>
      <c r="M8" s="137"/>
      <c r="N8" s="137"/>
    </row>
    <row r="9" spans="1:10" ht="25.5" customHeight="1">
      <c r="A9" s="137"/>
      <c r="B9" s="137"/>
      <c r="D9" s="137"/>
      <c r="E9" s="137"/>
      <c r="F9" s="155" t="s">
        <v>129</v>
      </c>
      <c r="G9" s="156"/>
      <c r="H9" s="165"/>
      <c r="I9" s="137"/>
      <c r="J9" s="137"/>
    </row>
    <row r="10" spans="1:8" s="144" customFormat="1" ht="25.5" customHeight="1">
      <c r="A10" s="9"/>
      <c r="B10" s="9"/>
      <c r="D10" s="9"/>
      <c r="E10" s="9"/>
      <c r="F10" s="213" t="s">
        <v>86</v>
      </c>
      <c r="G10" s="214"/>
      <c r="H10" s="216">
        <f>Summary!C33</f>
        <v>0.9</v>
      </c>
    </row>
    <row r="11" spans="1:5" s="144" customFormat="1" ht="17.25" customHeight="1" thickBot="1">
      <c r="A11" s="9"/>
      <c r="B11" s="9"/>
      <c r="D11" s="9"/>
      <c r="E11" s="9"/>
    </row>
    <row r="12" spans="9:14" ht="16.5" thickBot="1">
      <c r="I12" s="448" t="s">
        <v>78</v>
      </c>
      <c r="J12" s="449"/>
      <c r="K12" s="450"/>
      <c r="L12" s="448" t="s">
        <v>79</v>
      </c>
      <c r="M12" s="449"/>
      <c r="N12" s="450"/>
    </row>
    <row r="13" spans="3:14" ht="12.75">
      <c r="C13" s="152" t="s">
        <v>4</v>
      </c>
      <c r="D13" s="447" t="s">
        <v>5</v>
      </c>
      <c r="E13" s="447"/>
      <c r="F13" s="447"/>
      <c r="G13" s="447"/>
      <c r="H13" s="152" t="s">
        <v>6</v>
      </c>
      <c r="I13" s="185" t="s">
        <v>16</v>
      </c>
      <c r="J13" s="186" t="s">
        <v>63</v>
      </c>
      <c r="K13" s="187" t="s">
        <v>64</v>
      </c>
      <c r="L13" s="185" t="s">
        <v>65</v>
      </c>
      <c r="M13" s="186" t="s">
        <v>66</v>
      </c>
      <c r="N13" s="187" t="s">
        <v>67</v>
      </c>
    </row>
    <row r="14" spans="3:14" ht="45" customHeight="1">
      <c r="C14" s="454" t="s">
        <v>57</v>
      </c>
      <c r="D14" s="446" t="s">
        <v>58</v>
      </c>
      <c r="E14" s="446"/>
      <c r="F14" s="446"/>
      <c r="G14" s="446"/>
      <c r="H14" s="389" t="s">
        <v>40</v>
      </c>
      <c r="I14" s="445" t="s">
        <v>59</v>
      </c>
      <c r="J14" s="333"/>
      <c r="K14" s="334" t="s">
        <v>140</v>
      </c>
      <c r="L14" s="445" t="s">
        <v>60</v>
      </c>
      <c r="M14" s="333"/>
      <c r="N14" s="334" t="s">
        <v>139</v>
      </c>
    </row>
    <row r="15" spans="3:14" ht="45" customHeight="1">
      <c r="C15" s="454"/>
      <c r="D15" s="446"/>
      <c r="E15" s="446"/>
      <c r="F15" s="446"/>
      <c r="G15" s="446"/>
      <c r="H15" s="389"/>
      <c r="I15" s="188" t="s">
        <v>19</v>
      </c>
      <c r="J15" s="153" t="s">
        <v>68</v>
      </c>
      <c r="K15" s="334"/>
      <c r="L15" s="188" t="s">
        <v>19</v>
      </c>
      <c r="M15" s="153" t="s">
        <v>68</v>
      </c>
      <c r="N15" s="334"/>
    </row>
    <row r="16" spans="3:14" ht="15.75" customHeight="1">
      <c r="C16" s="150">
        <v>1</v>
      </c>
      <c r="D16" s="451"/>
      <c r="E16" s="452"/>
      <c r="F16" s="452"/>
      <c r="G16" s="453"/>
      <c r="H16" s="159"/>
      <c r="I16" s="189"/>
      <c r="J16" s="162"/>
      <c r="K16" s="190"/>
      <c r="L16" s="198"/>
      <c r="M16" s="162"/>
      <c r="N16" s="199"/>
    </row>
    <row r="17" spans="3:16" ht="15.75" customHeight="1">
      <c r="C17" s="150">
        <f>C16+1</f>
        <v>2</v>
      </c>
      <c r="D17" s="441"/>
      <c r="E17" s="442"/>
      <c r="F17" s="442"/>
      <c r="G17" s="443"/>
      <c r="H17" s="160"/>
      <c r="I17" s="191"/>
      <c r="J17" s="163"/>
      <c r="K17" s="192"/>
      <c r="L17" s="200"/>
      <c r="M17" s="163"/>
      <c r="N17" s="201"/>
      <c r="P17" s="151"/>
    </row>
    <row r="18" spans="3:16" ht="15.75" customHeight="1">
      <c r="C18" s="150">
        <f aca="true" t="shared" si="0" ref="C18:C48">C17+1</f>
        <v>3</v>
      </c>
      <c r="D18" s="441"/>
      <c r="E18" s="442"/>
      <c r="F18" s="442"/>
      <c r="G18" s="443"/>
      <c r="H18" s="160"/>
      <c r="I18" s="191"/>
      <c r="J18" s="163"/>
      <c r="K18" s="192"/>
      <c r="L18" s="200"/>
      <c r="M18" s="163"/>
      <c r="N18" s="201"/>
      <c r="P18" s="151"/>
    </row>
    <row r="19" spans="3:14" ht="15.75" customHeight="1">
      <c r="C19" s="150">
        <f t="shared" si="0"/>
        <v>4</v>
      </c>
      <c r="D19" s="441"/>
      <c r="E19" s="442"/>
      <c r="F19" s="442"/>
      <c r="G19" s="443"/>
      <c r="H19" s="160"/>
      <c r="I19" s="191"/>
      <c r="J19" s="163"/>
      <c r="K19" s="192"/>
      <c r="L19" s="200"/>
      <c r="M19" s="163"/>
      <c r="N19" s="201"/>
    </row>
    <row r="20" spans="3:14" ht="15.75" customHeight="1">
      <c r="C20" s="150">
        <f t="shared" si="0"/>
        <v>5</v>
      </c>
      <c r="D20" s="441"/>
      <c r="E20" s="442"/>
      <c r="F20" s="442"/>
      <c r="G20" s="443"/>
      <c r="H20" s="160"/>
      <c r="I20" s="191"/>
      <c r="J20" s="163"/>
      <c r="K20" s="192"/>
      <c r="L20" s="200"/>
      <c r="M20" s="163"/>
      <c r="N20" s="201"/>
    </row>
    <row r="21" spans="3:14" ht="15.75" customHeight="1">
      <c r="C21" s="150">
        <f t="shared" si="0"/>
        <v>6</v>
      </c>
      <c r="D21" s="441"/>
      <c r="E21" s="442"/>
      <c r="F21" s="442"/>
      <c r="G21" s="443"/>
      <c r="H21" s="160"/>
      <c r="I21" s="191"/>
      <c r="J21" s="163"/>
      <c r="K21" s="192"/>
      <c r="L21" s="200"/>
      <c r="M21" s="163"/>
      <c r="N21" s="201"/>
    </row>
    <row r="22" spans="3:14" ht="15.75" customHeight="1">
      <c r="C22" s="150">
        <f t="shared" si="0"/>
        <v>7</v>
      </c>
      <c r="D22" s="441"/>
      <c r="E22" s="442"/>
      <c r="F22" s="442"/>
      <c r="G22" s="443"/>
      <c r="H22" s="160"/>
      <c r="I22" s="191"/>
      <c r="J22" s="163"/>
      <c r="K22" s="192"/>
      <c r="L22" s="200"/>
      <c r="M22" s="163"/>
      <c r="N22" s="201"/>
    </row>
    <row r="23" spans="3:14" ht="15.75" customHeight="1">
      <c r="C23" s="150">
        <f t="shared" si="0"/>
        <v>8</v>
      </c>
      <c r="D23" s="441"/>
      <c r="E23" s="442"/>
      <c r="F23" s="442"/>
      <c r="G23" s="443"/>
      <c r="H23" s="160"/>
      <c r="I23" s="191"/>
      <c r="J23" s="163"/>
      <c r="K23" s="192"/>
      <c r="L23" s="200"/>
      <c r="M23" s="163"/>
      <c r="N23" s="201"/>
    </row>
    <row r="24" spans="3:14" ht="15.75" customHeight="1">
      <c r="C24" s="150">
        <f t="shared" si="0"/>
        <v>9</v>
      </c>
      <c r="D24" s="441"/>
      <c r="E24" s="442"/>
      <c r="F24" s="442"/>
      <c r="G24" s="443"/>
      <c r="H24" s="160"/>
      <c r="I24" s="191"/>
      <c r="J24" s="163"/>
      <c r="K24" s="192"/>
      <c r="L24" s="200"/>
      <c r="M24" s="163"/>
      <c r="N24" s="201"/>
    </row>
    <row r="25" spans="3:14" ht="15.75" customHeight="1">
      <c r="C25" s="150">
        <f t="shared" si="0"/>
        <v>10</v>
      </c>
      <c r="D25" s="441"/>
      <c r="E25" s="442"/>
      <c r="F25" s="442"/>
      <c r="G25" s="443"/>
      <c r="H25" s="160"/>
      <c r="I25" s="191"/>
      <c r="J25" s="163"/>
      <c r="K25" s="192"/>
      <c r="L25" s="200"/>
      <c r="M25" s="163"/>
      <c r="N25" s="201"/>
    </row>
    <row r="26" spans="3:14" ht="15.75" customHeight="1">
      <c r="C26" s="150">
        <f t="shared" si="0"/>
        <v>11</v>
      </c>
      <c r="D26" s="441"/>
      <c r="E26" s="442"/>
      <c r="F26" s="442"/>
      <c r="G26" s="443"/>
      <c r="H26" s="160"/>
      <c r="I26" s="191"/>
      <c r="J26" s="163"/>
      <c r="K26" s="192"/>
      <c r="L26" s="200"/>
      <c r="M26" s="163"/>
      <c r="N26" s="201"/>
    </row>
    <row r="27" spans="3:14" ht="15.75" customHeight="1">
      <c r="C27" s="150">
        <f t="shared" si="0"/>
        <v>12</v>
      </c>
      <c r="D27" s="441"/>
      <c r="E27" s="442"/>
      <c r="F27" s="442"/>
      <c r="G27" s="443"/>
      <c r="H27" s="160"/>
      <c r="I27" s="191"/>
      <c r="J27" s="163"/>
      <c r="K27" s="192"/>
      <c r="L27" s="200"/>
      <c r="M27" s="163"/>
      <c r="N27" s="201"/>
    </row>
    <row r="28" spans="3:14" ht="15.75" customHeight="1">
      <c r="C28" s="150">
        <f t="shared" si="0"/>
        <v>13</v>
      </c>
      <c r="D28" s="441"/>
      <c r="E28" s="442"/>
      <c r="F28" s="442"/>
      <c r="G28" s="443"/>
      <c r="H28" s="160"/>
      <c r="I28" s="191"/>
      <c r="J28" s="163"/>
      <c r="K28" s="192"/>
      <c r="L28" s="200"/>
      <c r="M28" s="163"/>
      <c r="N28" s="201"/>
    </row>
    <row r="29" spans="3:14" ht="15.75" customHeight="1">
      <c r="C29" s="150">
        <f t="shared" si="0"/>
        <v>14</v>
      </c>
      <c r="D29" s="441"/>
      <c r="E29" s="442"/>
      <c r="F29" s="442"/>
      <c r="G29" s="443"/>
      <c r="H29" s="160"/>
      <c r="I29" s="191"/>
      <c r="J29" s="163"/>
      <c r="K29" s="192"/>
      <c r="L29" s="200"/>
      <c r="M29" s="163"/>
      <c r="N29" s="201"/>
    </row>
    <row r="30" spans="3:14" ht="15.75" customHeight="1">
      <c r="C30" s="150">
        <f t="shared" si="0"/>
        <v>15</v>
      </c>
      <c r="D30" s="441"/>
      <c r="E30" s="442"/>
      <c r="F30" s="442"/>
      <c r="G30" s="443"/>
      <c r="H30" s="160"/>
      <c r="I30" s="191"/>
      <c r="J30" s="163"/>
      <c r="K30" s="192"/>
      <c r="L30" s="200"/>
      <c r="M30" s="163"/>
      <c r="N30" s="201"/>
    </row>
    <row r="31" spans="3:14" ht="15.75" customHeight="1">
      <c r="C31" s="150">
        <f t="shared" si="0"/>
        <v>16</v>
      </c>
      <c r="D31" s="441"/>
      <c r="E31" s="442"/>
      <c r="F31" s="442"/>
      <c r="G31" s="443"/>
      <c r="H31" s="160"/>
      <c r="I31" s="191"/>
      <c r="J31" s="163"/>
      <c r="K31" s="192"/>
      <c r="L31" s="200"/>
      <c r="M31" s="163"/>
      <c r="N31" s="201"/>
    </row>
    <row r="32" spans="3:14" ht="15.75" customHeight="1">
      <c r="C32" s="150">
        <f t="shared" si="0"/>
        <v>17</v>
      </c>
      <c r="D32" s="441"/>
      <c r="E32" s="442"/>
      <c r="F32" s="442"/>
      <c r="G32" s="443"/>
      <c r="H32" s="160"/>
      <c r="I32" s="191"/>
      <c r="J32" s="163"/>
      <c r="K32" s="192"/>
      <c r="L32" s="200"/>
      <c r="M32" s="163"/>
      <c r="N32" s="201"/>
    </row>
    <row r="33" spans="3:14" ht="15.75" customHeight="1">
      <c r="C33" s="150">
        <f t="shared" si="0"/>
        <v>18</v>
      </c>
      <c r="D33" s="441"/>
      <c r="E33" s="442"/>
      <c r="F33" s="442"/>
      <c r="G33" s="443"/>
      <c r="H33" s="160"/>
      <c r="I33" s="191"/>
      <c r="J33" s="163"/>
      <c r="K33" s="192"/>
      <c r="L33" s="200"/>
      <c r="M33" s="163"/>
      <c r="N33" s="201"/>
    </row>
    <row r="34" spans="3:14" ht="15.75" customHeight="1">
      <c r="C34" s="150">
        <f t="shared" si="0"/>
        <v>19</v>
      </c>
      <c r="D34" s="441"/>
      <c r="E34" s="442"/>
      <c r="F34" s="442"/>
      <c r="G34" s="443"/>
      <c r="H34" s="160"/>
      <c r="I34" s="191"/>
      <c r="J34" s="163"/>
      <c r="K34" s="192"/>
      <c r="L34" s="200"/>
      <c r="M34" s="163"/>
      <c r="N34" s="201"/>
    </row>
    <row r="35" spans="3:14" ht="15.75" customHeight="1">
      <c r="C35" s="150">
        <f t="shared" si="0"/>
        <v>20</v>
      </c>
      <c r="D35" s="441"/>
      <c r="E35" s="442"/>
      <c r="F35" s="442"/>
      <c r="G35" s="443"/>
      <c r="H35" s="160"/>
      <c r="I35" s="191"/>
      <c r="J35" s="163"/>
      <c r="K35" s="192"/>
      <c r="L35" s="200"/>
      <c r="M35" s="163"/>
      <c r="N35" s="201"/>
    </row>
    <row r="36" spans="3:14" ht="15.75" customHeight="1">
      <c r="C36" s="150">
        <f t="shared" si="0"/>
        <v>21</v>
      </c>
      <c r="D36" s="441"/>
      <c r="E36" s="442"/>
      <c r="F36" s="442"/>
      <c r="G36" s="443"/>
      <c r="H36" s="160"/>
      <c r="I36" s="191"/>
      <c r="J36" s="163"/>
      <c r="K36" s="192"/>
      <c r="L36" s="200"/>
      <c r="M36" s="163"/>
      <c r="N36" s="201"/>
    </row>
    <row r="37" spans="3:14" ht="15.75" customHeight="1">
      <c r="C37" s="150">
        <f t="shared" si="0"/>
        <v>22</v>
      </c>
      <c r="D37" s="441"/>
      <c r="E37" s="442"/>
      <c r="F37" s="442"/>
      <c r="G37" s="443"/>
      <c r="H37" s="160"/>
      <c r="I37" s="191"/>
      <c r="J37" s="163"/>
      <c r="K37" s="192"/>
      <c r="L37" s="200"/>
      <c r="M37" s="163"/>
      <c r="N37" s="201"/>
    </row>
    <row r="38" spans="3:14" ht="15.75" customHeight="1">
      <c r="C38" s="150">
        <f t="shared" si="0"/>
        <v>23</v>
      </c>
      <c r="D38" s="441"/>
      <c r="E38" s="442"/>
      <c r="F38" s="442"/>
      <c r="G38" s="443"/>
      <c r="H38" s="160"/>
      <c r="I38" s="191"/>
      <c r="J38" s="163"/>
      <c r="K38" s="192"/>
      <c r="L38" s="200"/>
      <c r="M38" s="163"/>
      <c r="N38" s="201"/>
    </row>
    <row r="39" spans="3:14" ht="15.75" customHeight="1">
      <c r="C39" s="150">
        <f t="shared" si="0"/>
        <v>24</v>
      </c>
      <c r="D39" s="441"/>
      <c r="E39" s="442"/>
      <c r="F39" s="442"/>
      <c r="G39" s="443"/>
      <c r="H39" s="160"/>
      <c r="I39" s="191"/>
      <c r="J39" s="163"/>
      <c r="K39" s="192"/>
      <c r="L39" s="200"/>
      <c r="M39" s="163"/>
      <c r="N39" s="201"/>
    </row>
    <row r="40" spans="3:14" ht="15.75" customHeight="1">
      <c r="C40" s="150">
        <f t="shared" si="0"/>
        <v>25</v>
      </c>
      <c r="D40" s="441"/>
      <c r="E40" s="442"/>
      <c r="F40" s="442"/>
      <c r="G40" s="443"/>
      <c r="H40" s="160"/>
      <c r="I40" s="191"/>
      <c r="J40" s="163"/>
      <c r="K40" s="192"/>
      <c r="L40" s="200"/>
      <c r="M40" s="163"/>
      <c r="N40" s="201"/>
    </row>
    <row r="41" spans="3:14" ht="15.75" customHeight="1">
      <c r="C41" s="150">
        <f t="shared" si="0"/>
        <v>26</v>
      </c>
      <c r="D41" s="441"/>
      <c r="E41" s="442"/>
      <c r="F41" s="442"/>
      <c r="G41" s="443"/>
      <c r="H41" s="160"/>
      <c r="I41" s="191"/>
      <c r="J41" s="163"/>
      <c r="K41" s="192"/>
      <c r="L41" s="200"/>
      <c r="M41" s="163"/>
      <c r="N41" s="201"/>
    </row>
    <row r="42" spans="3:14" ht="15.75" customHeight="1">
      <c r="C42" s="150">
        <f t="shared" si="0"/>
        <v>27</v>
      </c>
      <c r="D42" s="441"/>
      <c r="E42" s="442"/>
      <c r="F42" s="442"/>
      <c r="G42" s="443"/>
      <c r="H42" s="160"/>
      <c r="I42" s="191"/>
      <c r="J42" s="163"/>
      <c r="K42" s="192"/>
      <c r="L42" s="200"/>
      <c r="M42" s="163"/>
      <c r="N42" s="201"/>
    </row>
    <row r="43" spans="3:14" ht="15.75" customHeight="1">
      <c r="C43" s="150">
        <f t="shared" si="0"/>
        <v>28</v>
      </c>
      <c r="D43" s="441"/>
      <c r="E43" s="442"/>
      <c r="F43" s="442"/>
      <c r="G43" s="443"/>
      <c r="H43" s="160"/>
      <c r="I43" s="191"/>
      <c r="J43" s="163"/>
      <c r="K43" s="192"/>
      <c r="L43" s="200"/>
      <c r="M43" s="163"/>
      <c r="N43" s="201"/>
    </row>
    <row r="44" spans="3:14" ht="15.75" customHeight="1">
      <c r="C44" s="150">
        <f t="shared" si="0"/>
        <v>29</v>
      </c>
      <c r="D44" s="441"/>
      <c r="E44" s="442"/>
      <c r="F44" s="442"/>
      <c r="G44" s="443"/>
      <c r="H44" s="160"/>
      <c r="I44" s="191"/>
      <c r="J44" s="163"/>
      <c r="K44" s="192"/>
      <c r="L44" s="200"/>
      <c r="M44" s="163"/>
      <c r="N44" s="201"/>
    </row>
    <row r="45" spans="3:14" ht="15.75" customHeight="1">
      <c r="C45" s="150">
        <f t="shared" si="0"/>
        <v>30</v>
      </c>
      <c r="D45" s="441"/>
      <c r="E45" s="442"/>
      <c r="F45" s="442"/>
      <c r="G45" s="443"/>
      <c r="H45" s="160"/>
      <c r="I45" s="191"/>
      <c r="J45" s="163"/>
      <c r="K45" s="192"/>
      <c r="L45" s="200"/>
      <c r="M45" s="163"/>
      <c r="N45" s="201"/>
    </row>
    <row r="46" spans="3:14" ht="15.75" customHeight="1">
      <c r="C46" s="150">
        <f t="shared" si="0"/>
        <v>31</v>
      </c>
      <c r="D46" s="441"/>
      <c r="E46" s="442"/>
      <c r="F46" s="442"/>
      <c r="G46" s="443"/>
      <c r="H46" s="160"/>
      <c r="I46" s="191"/>
      <c r="J46" s="163"/>
      <c r="K46" s="192"/>
      <c r="L46" s="200"/>
      <c r="M46" s="163"/>
      <c r="N46" s="201"/>
    </row>
    <row r="47" spans="3:14" ht="15.75" customHeight="1">
      <c r="C47" s="150">
        <f t="shared" si="0"/>
        <v>32</v>
      </c>
      <c r="D47" s="441"/>
      <c r="E47" s="442"/>
      <c r="F47" s="442"/>
      <c r="G47" s="443"/>
      <c r="H47" s="160"/>
      <c r="I47" s="191"/>
      <c r="J47" s="163"/>
      <c r="K47" s="192"/>
      <c r="L47" s="200"/>
      <c r="M47" s="163"/>
      <c r="N47" s="201"/>
    </row>
    <row r="48" spans="3:14" ht="15.75" customHeight="1">
      <c r="C48" s="150">
        <f t="shared" si="0"/>
        <v>33</v>
      </c>
      <c r="D48" s="455"/>
      <c r="E48" s="456"/>
      <c r="F48" s="456"/>
      <c r="G48" s="457"/>
      <c r="H48" s="161"/>
      <c r="I48" s="193"/>
      <c r="J48" s="164"/>
      <c r="K48" s="194"/>
      <c r="L48" s="202"/>
      <c r="M48" s="164"/>
      <c r="N48" s="203"/>
    </row>
    <row r="49" spans="4:14" ht="15.75" customHeight="1" thickBot="1">
      <c r="D49" s="91"/>
      <c r="E49" s="91"/>
      <c r="F49" s="91"/>
      <c r="G49" s="91"/>
      <c r="H49" s="184">
        <f>SUM(H16:H48)</f>
        <v>0</v>
      </c>
      <c r="I49" s="219">
        <f>SUM(I16:I48)</f>
        <v>0</v>
      </c>
      <c r="J49" s="196"/>
      <c r="K49" s="218">
        <f>SUM(K16:K48)</f>
        <v>0</v>
      </c>
      <c r="L49" s="195">
        <f>SUM(L16:L48)</f>
        <v>0</v>
      </c>
      <c r="M49" s="196"/>
      <c r="N49" s="197">
        <f>SUM(N16:N48)</f>
        <v>0</v>
      </c>
    </row>
    <row r="50" spans="4:14" ht="15.75" customHeight="1">
      <c r="D50" s="91"/>
      <c r="E50" s="91"/>
      <c r="F50" s="91"/>
      <c r="G50" s="91"/>
      <c r="H50" s="91"/>
      <c r="I50" s="91"/>
      <c r="J50" s="91"/>
      <c r="K50" s="91"/>
      <c r="L50" s="91"/>
      <c r="M50" s="91"/>
      <c r="N50" s="91"/>
    </row>
    <row r="51" spans="8:12" ht="27" customHeight="1">
      <c r="H51" s="158" t="s">
        <v>61</v>
      </c>
      <c r="I51" s="157">
        <f>IF(H8&lt;&gt;0,I49/H8,0)</f>
        <v>0</v>
      </c>
      <c r="K51" s="158" t="s">
        <v>61</v>
      </c>
      <c r="L51" s="157">
        <f>IF(H9&lt;&gt;0,L49/H9,0)</f>
        <v>0</v>
      </c>
    </row>
    <row r="52" spans="8:9" ht="25.5">
      <c r="H52" s="158" t="s">
        <v>62</v>
      </c>
      <c r="I52" s="157">
        <f>IF(I49&lt;&gt;0,((K49*H10)/I49),0)</f>
        <v>0</v>
      </c>
    </row>
    <row r="53" ht="12.75" customHeight="1"/>
    <row r="54" ht="12.75"/>
    <row r="55" spans="3:14" ht="26.25" customHeight="1">
      <c r="C55" s="221" t="s">
        <v>72</v>
      </c>
      <c r="D55" s="309" t="s">
        <v>146</v>
      </c>
      <c r="E55" s="310"/>
      <c r="F55" s="310"/>
      <c r="G55" s="310"/>
      <c r="H55" s="310"/>
      <c r="I55" s="310"/>
      <c r="J55" s="310"/>
      <c r="K55" s="310"/>
      <c r="L55" s="310"/>
      <c r="M55" s="182"/>
      <c r="N55" s="183"/>
    </row>
    <row r="58" ht="12.75"/>
    <row r="59" ht="12.75"/>
    <row r="60" ht="12.75"/>
    <row r="61" ht="12.75"/>
    <row r="62" ht="12.75"/>
    <row r="63" ht="12.75"/>
    <row r="64" ht="12.75"/>
    <row r="65" ht="12.75"/>
    <row r="66" ht="12.75"/>
  </sheetData>
  <sheetProtection password="D997" sheet="1" scenarios="1"/>
  <mergeCells count="44">
    <mergeCell ref="L12:N12"/>
    <mergeCell ref="D48:G48"/>
    <mergeCell ref="D43:G43"/>
    <mergeCell ref="D44:G44"/>
    <mergeCell ref="D45:G45"/>
    <mergeCell ref="D46:G46"/>
    <mergeCell ref="D47:G47"/>
    <mergeCell ref="L14:M14"/>
    <mergeCell ref="D41:G41"/>
    <mergeCell ref="D42:G42"/>
    <mergeCell ref="C14:C15"/>
    <mergeCell ref="K14:K15"/>
    <mergeCell ref="N14:N15"/>
    <mergeCell ref="D40:G40"/>
    <mergeCell ref="D28:G28"/>
    <mergeCell ref="D29:G29"/>
    <mergeCell ref="D30:G30"/>
    <mergeCell ref="D39:G39"/>
    <mergeCell ref="D24:G24"/>
    <mergeCell ref="D25:G25"/>
    <mergeCell ref="D16:G16"/>
    <mergeCell ref="D17:G17"/>
    <mergeCell ref="D18:G18"/>
    <mergeCell ref="D19:G19"/>
    <mergeCell ref="D26:G26"/>
    <mergeCell ref="D27:G27"/>
    <mergeCell ref="D20:G20"/>
    <mergeCell ref="D21:G21"/>
    <mergeCell ref="D22:G22"/>
    <mergeCell ref="D23:G23"/>
    <mergeCell ref="H5:J5"/>
    <mergeCell ref="I14:J14"/>
    <mergeCell ref="D14:G15"/>
    <mergeCell ref="H14:H15"/>
    <mergeCell ref="D13:G13"/>
    <mergeCell ref="I12:K12"/>
    <mergeCell ref="D35:G35"/>
    <mergeCell ref="D36:G36"/>
    <mergeCell ref="D37:G37"/>
    <mergeCell ref="D38:G38"/>
    <mergeCell ref="D31:G31"/>
    <mergeCell ref="D32:G32"/>
    <mergeCell ref="D33:G33"/>
    <mergeCell ref="D34:G34"/>
  </mergeCells>
  <dataValidations count="1">
    <dataValidation type="decimal" allowBlank="1" showInputMessage="1" showErrorMessage="1" sqref="H16:I48 K16:L48 N16:N48 N55 H8:H10">
      <formula1>-9999999999</formula1>
      <formula2>9999999999</formula2>
    </dataValidation>
  </dataValidations>
  <printOptions horizontalCentered="1"/>
  <pageMargins left="0.5" right="0.53" top="0.5905511811023623" bottom="0.5905511811023623" header="0.3937007874015748" footer="0.3937007874015748"/>
  <pageSetup horizontalDpi="600" verticalDpi="600" orientation="landscape" paperSize="9" scale="46" r:id="rId2"/>
  <headerFooter alignWithMargins="0">
    <oddFooter>&amp;L&amp;F&amp;C&amp;D&amp;R&amp;P/&amp;N</oddFooter>
  </headerFooter>
  <drawing r:id="rId1"/>
</worksheet>
</file>

<file path=xl/worksheets/sheet9.xml><?xml version="1.0" encoding="utf-8"?>
<worksheet xmlns="http://schemas.openxmlformats.org/spreadsheetml/2006/main" xmlns:r="http://schemas.openxmlformats.org/officeDocument/2006/relationships">
  <sheetPr codeName="Sheet12">
    <pageSetUpPr fitToPage="1"/>
  </sheetPr>
  <dimension ref="A1:R60"/>
  <sheetViews>
    <sheetView zoomScale="75" zoomScaleNormal="75" zoomScalePageLayoutView="0" workbookViewId="0" topLeftCell="A4">
      <selection activeCell="M14" sqref="M14"/>
    </sheetView>
  </sheetViews>
  <sheetFormatPr defaultColWidth="8.00390625" defaultRowHeight="12.75"/>
  <cols>
    <col min="1" max="1" width="13.140625" style="229" customWidth="1"/>
    <col min="2" max="2" width="44.00390625" style="229" customWidth="1"/>
    <col min="3" max="3" width="20.140625" style="229" customWidth="1"/>
    <col min="4" max="4" width="20.57421875" style="229" customWidth="1"/>
    <col min="5" max="5" width="21.140625" style="229" customWidth="1"/>
    <col min="6" max="6" width="9.8515625" style="229" customWidth="1"/>
    <col min="7" max="7" width="19.140625" style="229" customWidth="1"/>
    <col min="8" max="8" width="19.28125" style="229" customWidth="1"/>
    <col min="9" max="9" width="13.57421875" style="229" customWidth="1"/>
    <col min="10" max="17" width="8.00390625" style="229" customWidth="1"/>
    <col min="18" max="18" width="13.00390625" style="229" customWidth="1"/>
    <col min="19" max="16384" width="8.00390625" style="229" customWidth="1"/>
  </cols>
  <sheetData>
    <row r="1" spans="2:5" ht="48.75" customHeight="1">
      <c r="B1" s="458" t="s">
        <v>156</v>
      </c>
      <c r="C1" s="459"/>
      <c r="D1" s="459"/>
      <c r="E1" s="460"/>
    </row>
    <row r="3" spans="2:5" ht="64.5" customHeight="1">
      <c r="B3" s="230" t="s">
        <v>127</v>
      </c>
      <c r="C3" s="231"/>
      <c r="D3" s="231"/>
      <c r="E3" s="232"/>
    </row>
    <row r="4" spans="2:5" ht="24.75" customHeight="1">
      <c r="B4" s="233" t="s">
        <v>105</v>
      </c>
      <c r="C4" s="234"/>
      <c r="D4" s="235"/>
      <c r="E4" s="273">
        <v>261</v>
      </c>
    </row>
    <row r="5" spans="2:5" ht="24.75" customHeight="1">
      <c r="B5" s="233" t="s">
        <v>106</v>
      </c>
      <c r="C5" s="234"/>
      <c r="D5" s="235"/>
      <c r="E5" s="257">
        <v>30</v>
      </c>
    </row>
    <row r="6" spans="2:5" ht="24.75" customHeight="1">
      <c r="B6" s="233" t="s">
        <v>107</v>
      </c>
      <c r="C6" s="234"/>
      <c r="D6" s="235"/>
      <c r="E6" s="257">
        <v>10</v>
      </c>
    </row>
    <row r="7" spans="2:5" ht="24.75" customHeight="1">
      <c r="B7" s="233" t="s">
        <v>108</v>
      </c>
      <c r="C7" s="236"/>
      <c r="D7" s="237"/>
      <c r="E7" s="257">
        <v>7</v>
      </c>
    </row>
    <row r="8" spans="2:5" ht="52.5" customHeight="1">
      <c r="B8" s="239" t="s">
        <v>109</v>
      </c>
      <c r="C8" s="240"/>
      <c r="D8" s="241"/>
      <c r="E8" s="274">
        <f>E4-E5-E6-E7</f>
        <v>214</v>
      </c>
    </row>
    <row r="9" spans="2:5" ht="24.75" customHeight="1">
      <c r="B9" s="233" t="s">
        <v>110</v>
      </c>
      <c r="C9" s="234"/>
      <c r="D9" s="235"/>
      <c r="E9" s="258">
        <v>8</v>
      </c>
    </row>
    <row r="10" spans="2:5" ht="24.75" customHeight="1">
      <c r="B10" s="238" t="s">
        <v>111</v>
      </c>
      <c r="C10" s="242"/>
      <c r="D10" s="237"/>
      <c r="E10" s="243">
        <f>E4*E9</f>
        <v>2088</v>
      </c>
    </row>
    <row r="11" spans="2:6" ht="24.75" customHeight="1">
      <c r="B11" s="239" t="s">
        <v>112</v>
      </c>
      <c r="C11" s="244"/>
      <c r="D11" s="245"/>
      <c r="E11" s="246">
        <f>ROUND(E8*E9,0)</f>
        <v>1712</v>
      </c>
      <c r="F11" s="227" t="s">
        <v>113</v>
      </c>
    </row>
    <row r="12" spans="2:18" ht="34.5" customHeight="1">
      <c r="B12" s="247" t="s">
        <v>114</v>
      </c>
      <c r="C12" s="248"/>
      <c r="D12" s="241"/>
      <c r="E12" s="246">
        <f>E11/12</f>
        <v>142.66666666666666</v>
      </c>
      <c r="F12" s="227" t="s">
        <v>115</v>
      </c>
      <c r="R12" s="262" t="s">
        <v>101</v>
      </c>
    </row>
    <row r="13" ht="36" customHeight="1">
      <c r="R13" s="262" t="s">
        <v>122</v>
      </c>
    </row>
    <row r="14" spans="2:7" ht="36" customHeight="1">
      <c r="B14" s="228"/>
      <c r="E14" s="249"/>
      <c r="F14" s="236"/>
      <c r="G14" s="235"/>
    </row>
    <row r="15" ht="16.5" customHeight="1"/>
    <row r="16" spans="1:9" ht="93" customHeight="1">
      <c r="A16" s="263" t="s">
        <v>100</v>
      </c>
      <c r="B16" s="264" t="s">
        <v>124</v>
      </c>
      <c r="C16" s="264" t="s">
        <v>123</v>
      </c>
      <c r="D16" s="265" t="s">
        <v>119</v>
      </c>
      <c r="E16" s="265" t="s">
        <v>120</v>
      </c>
      <c r="F16" s="266" t="s">
        <v>116</v>
      </c>
      <c r="G16" s="268" t="s">
        <v>121</v>
      </c>
      <c r="H16" s="265" t="s">
        <v>117</v>
      </c>
      <c r="I16" s="267" t="s">
        <v>118</v>
      </c>
    </row>
    <row r="17" spans="1:10" ht="34.5" customHeight="1">
      <c r="A17" s="275" t="s">
        <v>101</v>
      </c>
      <c r="B17" s="275" t="s">
        <v>184</v>
      </c>
      <c r="C17" s="275" t="s">
        <v>164</v>
      </c>
      <c r="D17" s="276">
        <v>33803.18</v>
      </c>
      <c r="E17" s="276">
        <v>25266.87</v>
      </c>
      <c r="F17" s="251">
        <f>E17/D17</f>
        <v>0.7474702084241778</v>
      </c>
      <c r="G17" s="276">
        <v>0</v>
      </c>
      <c r="H17" s="250">
        <f>G17+E17+D17</f>
        <v>59070.05</v>
      </c>
      <c r="I17" s="256">
        <f>H17/$E$11</f>
        <v>34.503533878504676</v>
      </c>
      <c r="J17" s="252"/>
    </row>
    <row r="18" spans="1:10" ht="34.5" customHeight="1">
      <c r="A18" s="275" t="s">
        <v>101</v>
      </c>
      <c r="B18" s="275" t="s">
        <v>168</v>
      </c>
      <c r="C18" s="275" t="s">
        <v>164</v>
      </c>
      <c r="D18" s="276">
        <v>36124.86</v>
      </c>
      <c r="E18" s="276">
        <v>27532.79</v>
      </c>
      <c r="F18" s="251">
        <f aca="true" t="shared" si="0" ref="F18:F56">E18/D18</f>
        <v>0.762156310086738</v>
      </c>
      <c r="G18" s="276">
        <v>0</v>
      </c>
      <c r="H18" s="250">
        <f aca="true" t="shared" si="1" ref="H18:H56">G18+E18+D18</f>
        <v>63657.65</v>
      </c>
      <c r="I18" s="256">
        <f aca="true" t="shared" si="2" ref="I18:I56">H18/$E$11</f>
        <v>37.18320677570094</v>
      </c>
      <c r="J18" s="252"/>
    </row>
    <row r="19" spans="1:10" ht="34.5" customHeight="1">
      <c r="A19" s="275" t="s">
        <v>101</v>
      </c>
      <c r="B19" s="275" t="s">
        <v>185</v>
      </c>
      <c r="C19" s="275" t="s">
        <v>164</v>
      </c>
      <c r="D19" s="276">
        <v>37027.97</v>
      </c>
      <c r="E19" s="276">
        <v>28424.2</v>
      </c>
      <c r="F19" s="251">
        <f t="shared" si="0"/>
        <v>0.7676413262730849</v>
      </c>
      <c r="G19" s="276">
        <v>0</v>
      </c>
      <c r="H19" s="250">
        <f t="shared" si="1"/>
        <v>65452.17</v>
      </c>
      <c r="I19" s="256">
        <f t="shared" si="2"/>
        <v>38.23140771028037</v>
      </c>
      <c r="J19" s="252"/>
    </row>
    <row r="20" spans="1:10" ht="34.5" customHeight="1">
      <c r="A20" s="275" t="s">
        <v>101</v>
      </c>
      <c r="B20" s="275" t="s">
        <v>186</v>
      </c>
      <c r="C20" s="275" t="s">
        <v>125</v>
      </c>
      <c r="D20" s="276">
        <v>24401.97</v>
      </c>
      <c r="E20" s="276">
        <v>2040.32</v>
      </c>
      <c r="F20" s="251">
        <f t="shared" si="0"/>
        <v>0.08361292141577094</v>
      </c>
      <c r="G20" s="276">
        <v>74.16</v>
      </c>
      <c r="H20" s="250">
        <f t="shared" si="1"/>
        <v>26516.45</v>
      </c>
      <c r="I20" s="256">
        <f t="shared" si="2"/>
        <v>15.488580607476637</v>
      </c>
      <c r="J20" s="252"/>
    </row>
    <row r="21" spans="1:10" ht="34.5" customHeight="1">
      <c r="A21" s="275"/>
      <c r="B21" s="275"/>
      <c r="C21" s="275"/>
      <c r="D21" s="276"/>
      <c r="E21" s="276"/>
      <c r="F21" s="251" t="e">
        <f t="shared" si="0"/>
        <v>#DIV/0!</v>
      </c>
      <c r="G21" s="276"/>
      <c r="H21" s="250">
        <f t="shared" si="1"/>
        <v>0</v>
      </c>
      <c r="I21" s="256">
        <f t="shared" si="2"/>
        <v>0</v>
      </c>
      <c r="J21" s="252"/>
    </row>
    <row r="22" spans="1:10" ht="34.5" customHeight="1">
      <c r="A22" s="275"/>
      <c r="B22" s="275"/>
      <c r="C22" s="275"/>
      <c r="D22" s="276"/>
      <c r="E22" s="276"/>
      <c r="F22" s="251" t="e">
        <f t="shared" si="0"/>
        <v>#DIV/0!</v>
      </c>
      <c r="G22" s="276"/>
      <c r="H22" s="250">
        <f t="shared" si="1"/>
        <v>0</v>
      </c>
      <c r="I22" s="256">
        <f t="shared" si="2"/>
        <v>0</v>
      </c>
      <c r="J22" s="252"/>
    </row>
    <row r="23" spans="1:10" ht="34.5" customHeight="1">
      <c r="A23" s="275"/>
      <c r="B23" s="275"/>
      <c r="C23" s="275"/>
      <c r="D23" s="276"/>
      <c r="E23" s="276"/>
      <c r="F23" s="251" t="e">
        <f t="shared" si="0"/>
        <v>#DIV/0!</v>
      </c>
      <c r="G23" s="276"/>
      <c r="H23" s="250">
        <f t="shared" si="1"/>
        <v>0</v>
      </c>
      <c r="I23" s="256">
        <f t="shared" si="2"/>
        <v>0</v>
      </c>
      <c r="J23" s="252"/>
    </row>
    <row r="24" spans="1:10" ht="34.5" customHeight="1">
      <c r="A24" s="275"/>
      <c r="B24" s="275"/>
      <c r="C24" s="275"/>
      <c r="D24" s="276"/>
      <c r="E24" s="276"/>
      <c r="F24" s="251" t="e">
        <f t="shared" si="0"/>
        <v>#DIV/0!</v>
      </c>
      <c r="G24" s="276"/>
      <c r="H24" s="250">
        <f t="shared" si="1"/>
        <v>0</v>
      </c>
      <c r="I24" s="256">
        <f t="shared" si="2"/>
        <v>0</v>
      </c>
      <c r="J24" s="252"/>
    </row>
    <row r="25" spans="1:10" ht="34.5" customHeight="1">
      <c r="A25" s="275"/>
      <c r="B25" s="275"/>
      <c r="C25" s="275"/>
      <c r="D25" s="276"/>
      <c r="E25" s="276"/>
      <c r="F25" s="251" t="e">
        <f t="shared" si="0"/>
        <v>#DIV/0!</v>
      </c>
      <c r="G25" s="276"/>
      <c r="H25" s="250">
        <f t="shared" si="1"/>
        <v>0</v>
      </c>
      <c r="I25" s="256">
        <f t="shared" si="2"/>
        <v>0</v>
      </c>
      <c r="J25" s="252"/>
    </row>
    <row r="26" spans="1:10" ht="34.5" customHeight="1">
      <c r="A26" s="275"/>
      <c r="B26" s="275"/>
      <c r="C26" s="275"/>
      <c r="D26" s="276"/>
      <c r="E26" s="276"/>
      <c r="F26" s="251" t="e">
        <f t="shared" si="0"/>
        <v>#DIV/0!</v>
      </c>
      <c r="G26" s="276"/>
      <c r="H26" s="250">
        <f t="shared" si="1"/>
        <v>0</v>
      </c>
      <c r="I26" s="256">
        <f t="shared" si="2"/>
        <v>0</v>
      </c>
      <c r="J26" s="252"/>
    </row>
    <row r="27" spans="1:10" ht="34.5" customHeight="1">
      <c r="A27" s="275"/>
      <c r="B27" s="275"/>
      <c r="C27" s="275"/>
      <c r="D27" s="276"/>
      <c r="E27" s="276"/>
      <c r="F27" s="251" t="e">
        <f t="shared" si="0"/>
        <v>#DIV/0!</v>
      </c>
      <c r="G27" s="276"/>
      <c r="H27" s="250">
        <f t="shared" si="1"/>
        <v>0</v>
      </c>
      <c r="I27" s="256">
        <f t="shared" si="2"/>
        <v>0</v>
      </c>
      <c r="J27" s="252"/>
    </row>
    <row r="28" spans="1:10" ht="34.5" customHeight="1">
      <c r="A28" s="275"/>
      <c r="B28" s="275"/>
      <c r="C28" s="275"/>
      <c r="D28" s="276"/>
      <c r="E28" s="276"/>
      <c r="F28" s="251" t="e">
        <f t="shared" si="0"/>
        <v>#DIV/0!</v>
      </c>
      <c r="G28" s="276"/>
      <c r="H28" s="250">
        <f t="shared" si="1"/>
        <v>0</v>
      </c>
      <c r="I28" s="256">
        <f t="shared" si="2"/>
        <v>0</v>
      </c>
      <c r="J28" s="252"/>
    </row>
    <row r="29" spans="1:10" ht="34.5" customHeight="1">
      <c r="A29" s="275"/>
      <c r="B29" s="275"/>
      <c r="C29" s="275"/>
      <c r="D29" s="276"/>
      <c r="E29" s="276"/>
      <c r="F29" s="251" t="e">
        <f t="shared" si="0"/>
        <v>#DIV/0!</v>
      </c>
      <c r="G29" s="276"/>
      <c r="H29" s="250">
        <f t="shared" si="1"/>
        <v>0</v>
      </c>
      <c r="I29" s="256">
        <f t="shared" si="2"/>
        <v>0</v>
      </c>
      <c r="J29" s="252"/>
    </row>
    <row r="30" spans="1:10" ht="34.5" customHeight="1">
      <c r="A30" s="275"/>
      <c r="B30" s="275"/>
      <c r="C30" s="275"/>
      <c r="D30" s="276"/>
      <c r="E30" s="276"/>
      <c r="F30" s="251" t="e">
        <f t="shared" si="0"/>
        <v>#DIV/0!</v>
      </c>
      <c r="G30" s="276"/>
      <c r="H30" s="250">
        <f t="shared" si="1"/>
        <v>0</v>
      </c>
      <c r="I30" s="256">
        <f t="shared" si="2"/>
        <v>0</v>
      </c>
      <c r="J30" s="252"/>
    </row>
    <row r="31" spans="1:10" ht="34.5" customHeight="1">
      <c r="A31" s="275"/>
      <c r="B31" s="275"/>
      <c r="C31" s="275"/>
      <c r="D31" s="276"/>
      <c r="E31" s="276"/>
      <c r="F31" s="251" t="e">
        <f t="shared" si="0"/>
        <v>#DIV/0!</v>
      </c>
      <c r="G31" s="276"/>
      <c r="H31" s="250">
        <f t="shared" si="1"/>
        <v>0</v>
      </c>
      <c r="I31" s="256">
        <f t="shared" si="2"/>
        <v>0</v>
      </c>
      <c r="J31" s="252"/>
    </row>
    <row r="32" spans="1:10" ht="34.5" customHeight="1">
      <c r="A32" s="275"/>
      <c r="B32" s="275"/>
      <c r="C32" s="275"/>
      <c r="D32" s="276"/>
      <c r="E32" s="276"/>
      <c r="F32" s="251" t="e">
        <f t="shared" si="0"/>
        <v>#DIV/0!</v>
      </c>
      <c r="G32" s="276"/>
      <c r="H32" s="250">
        <f t="shared" si="1"/>
        <v>0</v>
      </c>
      <c r="I32" s="256">
        <f t="shared" si="2"/>
        <v>0</v>
      </c>
      <c r="J32" s="252"/>
    </row>
    <row r="33" spans="1:10" ht="34.5" customHeight="1">
      <c r="A33" s="275"/>
      <c r="B33" s="275"/>
      <c r="C33" s="275"/>
      <c r="D33" s="276"/>
      <c r="E33" s="276"/>
      <c r="F33" s="251" t="e">
        <f t="shared" si="0"/>
        <v>#DIV/0!</v>
      </c>
      <c r="G33" s="276"/>
      <c r="H33" s="250">
        <f t="shared" si="1"/>
        <v>0</v>
      </c>
      <c r="I33" s="256">
        <f t="shared" si="2"/>
        <v>0</v>
      </c>
      <c r="J33" s="252"/>
    </row>
    <row r="34" spans="1:10" ht="34.5" customHeight="1">
      <c r="A34" s="275"/>
      <c r="B34" s="275"/>
      <c r="C34" s="275"/>
      <c r="D34" s="276"/>
      <c r="E34" s="276"/>
      <c r="F34" s="251" t="e">
        <f t="shared" si="0"/>
        <v>#DIV/0!</v>
      </c>
      <c r="G34" s="276"/>
      <c r="H34" s="250">
        <f t="shared" si="1"/>
        <v>0</v>
      </c>
      <c r="I34" s="256">
        <f t="shared" si="2"/>
        <v>0</v>
      </c>
      <c r="J34" s="252"/>
    </row>
    <row r="35" spans="1:10" ht="34.5" customHeight="1">
      <c r="A35" s="275"/>
      <c r="B35" s="275"/>
      <c r="C35" s="275"/>
      <c r="D35" s="276"/>
      <c r="E35" s="276"/>
      <c r="F35" s="251" t="e">
        <f t="shared" si="0"/>
        <v>#DIV/0!</v>
      </c>
      <c r="G35" s="276"/>
      <c r="H35" s="250">
        <f t="shared" si="1"/>
        <v>0</v>
      </c>
      <c r="I35" s="256">
        <f t="shared" si="2"/>
        <v>0</v>
      </c>
      <c r="J35" s="252"/>
    </row>
    <row r="36" spans="1:10" ht="34.5" customHeight="1">
      <c r="A36" s="275"/>
      <c r="B36" s="275"/>
      <c r="C36" s="275"/>
      <c r="D36" s="276"/>
      <c r="E36" s="276"/>
      <c r="F36" s="251" t="e">
        <f t="shared" si="0"/>
        <v>#DIV/0!</v>
      </c>
      <c r="G36" s="276"/>
      <c r="H36" s="250">
        <f t="shared" si="1"/>
        <v>0</v>
      </c>
      <c r="I36" s="256">
        <f t="shared" si="2"/>
        <v>0</v>
      </c>
      <c r="J36" s="252"/>
    </row>
    <row r="37" spans="1:10" ht="34.5" customHeight="1">
      <c r="A37" s="275"/>
      <c r="B37" s="275"/>
      <c r="C37" s="275"/>
      <c r="D37" s="276"/>
      <c r="E37" s="276"/>
      <c r="F37" s="251" t="e">
        <f t="shared" si="0"/>
        <v>#DIV/0!</v>
      </c>
      <c r="G37" s="276"/>
      <c r="H37" s="250">
        <f t="shared" si="1"/>
        <v>0</v>
      </c>
      <c r="I37" s="256">
        <f t="shared" si="2"/>
        <v>0</v>
      </c>
      <c r="J37" s="252"/>
    </row>
    <row r="38" spans="1:10" ht="34.5" customHeight="1">
      <c r="A38" s="275"/>
      <c r="B38" s="275"/>
      <c r="C38" s="275"/>
      <c r="D38" s="276"/>
      <c r="E38" s="276"/>
      <c r="F38" s="251" t="e">
        <f t="shared" si="0"/>
        <v>#DIV/0!</v>
      </c>
      <c r="G38" s="276"/>
      <c r="H38" s="250">
        <f t="shared" si="1"/>
        <v>0</v>
      </c>
      <c r="I38" s="256">
        <f t="shared" si="2"/>
        <v>0</v>
      </c>
      <c r="J38" s="252"/>
    </row>
    <row r="39" spans="1:10" ht="34.5" customHeight="1">
      <c r="A39" s="275"/>
      <c r="B39" s="275"/>
      <c r="C39" s="275"/>
      <c r="D39" s="276"/>
      <c r="E39" s="276"/>
      <c r="F39" s="251" t="e">
        <f t="shared" si="0"/>
        <v>#DIV/0!</v>
      </c>
      <c r="G39" s="276"/>
      <c r="H39" s="250">
        <f t="shared" si="1"/>
        <v>0</v>
      </c>
      <c r="I39" s="256">
        <f t="shared" si="2"/>
        <v>0</v>
      </c>
      <c r="J39" s="252"/>
    </row>
    <row r="40" spans="1:10" ht="34.5" customHeight="1">
      <c r="A40" s="275"/>
      <c r="B40" s="275"/>
      <c r="C40" s="275"/>
      <c r="D40" s="276"/>
      <c r="E40" s="276"/>
      <c r="F40" s="251" t="e">
        <f t="shared" si="0"/>
        <v>#DIV/0!</v>
      </c>
      <c r="G40" s="276"/>
      <c r="H40" s="250">
        <f t="shared" si="1"/>
        <v>0</v>
      </c>
      <c r="I40" s="256">
        <f t="shared" si="2"/>
        <v>0</v>
      </c>
      <c r="J40" s="252"/>
    </row>
    <row r="41" spans="1:10" ht="34.5" customHeight="1">
      <c r="A41" s="275"/>
      <c r="B41" s="275"/>
      <c r="C41" s="275"/>
      <c r="D41" s="276"/>
      <c r="E41" s="276"/>
      <c r="F41" s="251" t="e">
        <f t="shared" si="0"/>
        <v>#DIV/0!</v>
      </c>
      <c r="G41" s="276"/>
      <c r="H41" s="250">
        <f t="shared" si="1"/>
        <v>0</v>
      </c>
      <c r="I41" s="256">
        <f t="shared" si="2"/>
        <v>0</v>
      </c>
      <c r="J41" s="252"/>
    </row>
    <row r="42" spans="1:10" ht="34.5" customHeight="1">
      <c r="A42" s="275"/>
      <c r="B42" s="275"/>
      <c r="C42" s="275"/>
      <c r="D42" s="276"/>
      <c r="E42" s="276"/>
      <c r="F42" s="251" t="e">
        <f t="shared" si="0"/>
        <v>#DIV/0!</v>
      </c>
      <c r="G42" s="276"/>
      <c r="H42" s="250">
        <f t="shared" si="1"/>
        <v>0</v>
      </c>
      <c r="I42" s="256">
        <f t="shared" si="2"/>
        <v>0</v>
      </c>
      <c r="J42" s="252"/>
    </row>
    <row r="43" spans="1:10" ht="34.5" customHeight="1">
      <c r="A43" s="275"/>
      <c r="B43" s="275"/>
      <c r="C43" s="275"/>
      <c r="D43" s="276"/>
      <c r="E43" s="276"/>
      <c r="F43" s="251" t="e">
        <f t="shared" si="0"/>
        <v>#DIV/0!</v>
      </c>
      <c r="G43" s="276"/>
      <c r="H43" s="250">
        <f t="shared" si="1"/>
        <v>0</v>
      </c>
      <c r="I43" s="256">
        <f t="shared" si="2"/>
        <v>0</v>
      </c>
      <c r="J43" s="252"/>
    </row>
    <row r="44" spans="1:10" ht="34.5" customHeight="1">
      <c r="A44" s="275"/>
      <c r="B44" s="275"/>
      <c r="C44" s="275"/>
      <c r="D44" s="276"/>
      <c r="E44" s="276"/>
      <c r="F44" s="251" t="e">
        <f t="shared" si="0"/>
        <v>#DIV/0!</v>
      </c>
      <c r="G44" s="276"/>
      <c r="H44" s="250">
        <f t="shared" si="1"/>
        <v>0</v>
      </c>
      <c r="I44" s="256">
        <f t="shared" si="2"/>
        <v>0</v>
      </c>
      <c r="J44" s="252"/>
    </row>
    <row r="45" spans="1:10" ht="34.5" customHeight="1">
      <c r="A45" s="275"/>
      <c r="B45" s="275"/>
      <c r="C45" s="275"/>
      <c r="D45" s="276"/>
      <c r="E45" s="276"/>
      <c r="F45" s="251" t="e">
        <f t="shared" si="0"/>
        <v>#DIV/0!</v>
      </c>
      <c r="G45" s="276"/>
      <c r="H45" s="250">
        <f t="shared" si="1"/>
        <v>0</v>
      </c>
      <c r="I45" s="256">
        <f t="shared" si="2"/>
        <v>0</v>
      </c>
      <c r="J45" s="252"/>
    </row>
    <row r="46" spans="1:10" ht="34.5" customHeight="1">
      <c r="A46" s="275"/>
      <c r="B46" s="275"/>
      <c r="C46" s="275"/>
      <c r="D46" s="276"/>
      <c r="E46" s="276"/>
      <c r="F46" s="251" t="e">
        <f t="shared" si="0"/>
        <v>#DIV/0!</v>
      </c>
      <c r="G46" s="276"/>
      <c r="H46" s="250">
        <f t="shared" si="1"/>
        <v>0</v>
      </c>
      <c r="I46" s="256">
        <f t="shared" si="2"/>
        <v>0</v>
      </c>
      <c r="J46" s="252"/>
    </row>
    <row r="47" spans="1:10" ht="34.5" customHeight="1">
      <c r="A47" s="275"/>
      <c r="B47" s="275"/>
      <c r="C47" s="275"/>
      <c r="D47" s="276"/>
      <c r="E47" s="276"/>
      <c r="F47" s="251" t="e">
        <f t="shared" si="0"/>
        <v>#DIV/0!</v>
      </c>
      <c r="G47" s="276"/>
      <c r="H47" s="250">
        <f t="shared" si="1"/>
        <v>0</v>
      </c>
      <c r="I47" s="256">
        <f t="shared" si="2"/>
        <v>0</v>
      </c>
      <c r="J47" s="252"/>
    </row>
    <row r="48" spans="1:10" ht="34.5" customHeight="1">
      <c r="A48" s="275"/>
      <c r="B48" s="275"/>
      <c r="C48" s="275"/>
      <c r="D48" s="276"/>
      <c r="E48" s="276"/>
      <c r="F48" s="251" t="e">
        <f t="shared" si="0"/>
        <v>#DIV/0!</v>
      </c>
      <c r="G48" s="276"/>
      <c r="H48" s="250">
        <f t="shared" si="1"/>
        <v>0</v>
      </c>
      <c r="I48" s="256">
        <f t="shared" si="2"/>
        <v>0</v>
      </c>
      <c r="J48" s="252"/>
    </row>
    <row r="49" spans="1:10" ht="34.5" customHeight="1">
      <c r="A49" s="275"/>
      <c r="B49" s="275"/>
      <c r="C49" s="275"/>
      <c r="D49" s="276"/>
      <c r="E49" s="276"/>
      <c r="F49" s="251" t="e">
        <f t="shared" si="0"/>
        <v>#DIV/0!</v>
      </c>
      <c r="G49" s="276"/>
      <c r="H49" s="250">
        <f t="shared" si="1"/>
        <v>0</v>
      </c>
      <c r="I49" s="256">
        <f t="shared" si="2"/>
        <v>0</v>
      </c>
      <c r="J49" s="252"/>
    </row>
    <row r="50" spans="1:10" ht="34.5" customHeight="1">
      <c r="A50" s="275"/>
      <c r="B50" s="275"/>
      <c r="C50" s="275"/>
      <c r="D50" s="276"/>
      <c r="E50" s="276"/>
      <c r="F50" s="251" t="e">
        <f t="shared" si="0"/>
        <v>#DIV/0!</v>
      </c>
      <c r="G50" s="276"/>
      <c r="H50" s="250">
        <f t="shared" si="1"/>
        <v>0</v>
      </c>
      <c r="I50" s="256">
        <f t="shared" si="2"/>
        <v>0</v>
      </c>
      <c r="J50" s="252"/>
    </row>
    <row r="51" spans="1:10" ht="34.5" customHeight="1">
      <c r="A51" s="275"/>
      <c r="B51" s="275"/>
      <c r="C51" s="275"/>
      <c r="D51" s="276"/>
      <c r="E51" s="276"/>
      <c r="F51" s="251" t="e">
        <f t="shared" si="0"/>
        <v>#DIV/0!</v>
      </c>
      <c r="G51" s="276"/>
      <c r="H51" s="250">
        <f t="shared" si="1"/>
        <v>0</v>
      </c>
      <c r="I51" s="256">
        <f t="shared" si="2"/>
        <v>0</v>
      </c>
      <c r="J51" s="252"/>
    </row>
    <row r="52" spans="1:10" ht="34.5" customHeight="1">
      <c r="A52" s="275"/>
      <c r="B52" s="275"/>
      <c r="C52" s="275"/>
      <c r="D52" s="276"/>
      <c r="E52" s="276"/>
      <c r="F52" s="251" t="e">
        <f t="shared" si="0"/>
        <v>#DIV/0!</v>
      </c>
      <c r="G52" s="276"/>
      <c r="H52" s="250">
        <f t="shared" si="1"/>
        <v>0</v>
      </c>
      <c r="I52" s="256">
        <f t="shared" si="2"/>
        <v>0</v>
      </c>
      <c r="J52" s="252"/>
    </row>
    <row r="53" spans="1:10" ht="34.5" customHeight="1">
      <c r="A53" s="275"/>
      <c r="B53" s="275"/>
      <c r="C53" s="275"/>
      <c r="D53" s="276"/>
      <c r="E53" s="276"/>
      <c r="F53" s="251" t="e">
        <f t="shared" si="0"/>
        <v>#DIV/0!</v>
      </c>
      <c r="G53" s="276"/>
      <c r="H53" s="250">
        <f t="shared" si="1"/>
        <v>0</v>
      </c>
      <c r="I53" s="256">
        <f t="shared" si="2"/>
        <v>0</v>
      </c>
      <c r="J53" s="252"/>
    </row>
    <row r="54" spans="1:10" ht="34.5" customHeight="1">
      <c r="A54" s="275"/>
      <c r="B54" s="275"/>
      <c r="C54" s="275"/>
      <c r="D54" s="276"/>
      <c r="E54" s="276"/>
      <c r="F54" s="251" t="e">
        <f t="shared" si="0"/>
        <v>#DIV/0!</v>
      </c>
      <c r="G54" s="276"/>
      <c r="H54" s="250">
        <f t="shared" si="1"/>
        <v>0</v>
      </c>
      <c r="I54" s="256">
        <f t="shared" si="2"/>
        <v>0</v>
      </c>
      <c r="J54" s="252"/>
    </row>
    <row r="55" spans="1:10" ht="34.5" customHeight="1">
      <c r="A55" s="275"/>
      <c r="B55" s="275"/>
      <c r="C55" s="275"/>
      <c r="D55" s="276"/>
      <c r="E55" s="276"/>
      <c r="F55" s="251" t="e">
        <f t="shared" si="0"/>
        <v>#DIV/0!</v>
      </c>
      <c r="G55" s="276"/>
      <c r="H55" s="250">
        <f t="shared" si="1"/>
        <v>0</v>
      </c>
      <c r="I55" s="256">
        <f t="shared" si="2"/>
        <v>0</v>
      </c>
      <c r="J55" s="252"/>
    </row>
    <row r="56" spans="1:10" ht="34.5" customHeight="1">
      <c r="A56" s="296"/>
      <c r="B56" s="296"/>
      <c r="C56" s="296"/>
      <c r="D56" s="297"/>
      <c r="E56" s="297"/>
      <c r="F56" s="298" t="e">
        <f t="shared" si="0"/>
        <v>#DIV/0!</v>
      </c>
      <c r="G56" s="297"/>
      <c r="H56" s="299">
        <f t="shared" si="1"/>
        <v>0</v>
      </c>
      <c r="I56" s="300">
        <f t="shared" si="2"/>
        <v>0</v>
      </c>
      <c r="J56" s="252"/>
    </row>
    <row r="57" spans="4:8" ht="21.75" customHeight="1">
      <c r="D57" s="235"/>
      <c r="E57" s="235"/>
      <c r="F57" s="235"/>
      <c r="G57" s="235"/>
      <c r="H57" s="253"/>
    </row>
    <row r="58" spans="2:9" ht="12.75" customHeight="1">
      <c r="B58" s="254"/>
      <c r="C58" s="254"/>
      <c r="D58" s="255"/>
      <c r="E58" s="255"/>
      <c r="F58" s="255"/>
      <c r="G58" s="255"/>
      <c r="H58" s="255"/>
      <c r="I58" s="255"/>
    </row>
    <row r="59" spans="2:9" ht="12.75" customHeight="1">
      <c r="B59" s="254"/>
      <c r="C59" s="254"/>
      <c r="D59" s="255"/>
      <c r="E59" s="255"/>
      <c r="F59" s="255"/>
      <c r="G59" s="255"/>
      <c r="H59" s="255"/>
      <c r="I59" s="255"/>
    </row>
    <row r="60" spans="2:9" ht="12.75" customHeight="1">
      <c r="B60" s="254"/>
      <c r="C60" s="254"/>
      <c r="D60" s="255"/>
      <c r="E60" s="255"/>
      <c r="F60" s="255"/>
      <c r="G60" s="255"/>
      <c r="H60" s="255"/>
      <c r="I60" s="255"/>
    </row>
    <row r="61" ht="30" customHeight="1"/>
    <row r="62" ht="30" customHeight="1"/>
    <row r="63" ht="30" customHeight="1"/>
    <row r="64" ht="30" customHeight="1"/>
    <row r="69" ht="34.5" customHeight="1"/>
    <row r="70" ht="30" customHeight="1"/>
    <row r="71" ht="30" customHeight="1"/>
    <row r="72" ht="30" customHeight="1"/>
    <row r="73" ht="30" customHeight="1"/>
    <row r="74" ht="30" customHeight="1"/>
    <row r="75" ht="30" customHeight="1"/>
  </sheetData>
  <sheetProtection password="D997" sheet="1" objects="1" scenarios="1"/>
  <mergeCells count="1">
    <mergeCell ref="B1:E1"/>
  </mergeCells>
  <dataValidations count="1">
    <dataValidation type="list" allowBlank="1" showInputMessage="1" showErrorMessage="1" sqref="A17:A56">
      <formula1>$R$12:$R$13</formula1>
    </dataValidation>
  </dataValidations>
  <printOptions/>
  <pageMargins left="0.75" right="0.75" top="1" bottom="1" header="0.5" footer="0.5"/>
  <pageSetup fitToHeight="1" fitToWidth="1" horizontalDpi="600" verticalDpi="600" orientation="portrait" paperSize="9" scale="36" r:id="rId1"/>
  <headerFooter alignWithMargins="0">
    <oddFooter>&amp;L&amp;F&amp;C&amp;D&amp;R&amp;P/&amp;N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marina.mijatovic</cp:lastModifiedBy>
  <cp:lastPrinted>2014-01-30T13:18:34Z</cp:lastPrinted>
  <dcterms:created xsi:type="dcterms:W3CDTF">2000-01-07T10:11:23Z</dcterms:created>
  <dcterms:modified xsi:type="dcterms:W3CDTF">2014-02-24T15:00:30Z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1111;#Donor Report|632012e1-2edc-436c-bf11-0ed9e79cd8fe;#1449;#HRV|6b8a899e-11cf-4181-8143-7b0f31a07187;#1;#English|7f98b732-4b5b-4b70-ba90-a0eff09b5d2d;#763;#Draft|121d40a5-e62e-4d42-82e4-d6d12003de0a</vt:lpwstr>
  </property>
  <property fmtid="{D5CDD505-2E9C-101B-9397-08002B2CF9AE}" pid="6" name="UN Languag">
    <vt:lpwstr>1;#English|7f98b732-4b5b-4b70-ba90-a0eff09b5d2d</vt:lpwstr>
  </property>
  <property fmtid="{D5CDD505-2E9C-101B-9397-08002B2CF9AE}" pid="7" name="UNDPPOPPFunctionalAr">
    <vt:lpwstr>Programme and Project</vt:lpwstr>
  </property>
  <property fmtid="{D5CDD505-2E9C-101B-9397-08002B2CF9AE}" pid="8" name="UNDPCount">
    <vt:lpwstr/>
  </property>
  <property fmtid="{D5CDD505-2E9C-101B-9397-08002B2CF9AE}" pid="9" name="Atlas_x0020_Document_x0020_Ty">
    <vt:lpwstr>237;#Donor Report|1721730c-4059-4c70-9961-19247f3f89af</vt:lpwstr>
  </property>
  <property fmtid="{D5CDD505-2E9C-101B-9397-08002B2CF9AE}" pid="10" name="UNDPFocusAreasTaxHTFiel">
    <vt:lpwstr/>
  </property>
  <property fmtid="{D5CDD505-2E9C-101B-9397-08002B2CF9AE}" pid="11" name="gc6531b704974d528487414686b72f">
    <vt:lpwstr>HRV|6b8a899e-11cf-4181-8143-7b0f31a07187</vt:lpwstr>
  </property>
  <property fmtid="{D5CDD505-2E9C-101B-9397-08002B2CF9AE}" pid="12" name="Operating Uni">
    <vt:lpwstr>1449;#HRV|6b8a899e-11cf-4181-8143-7b0f31a07187</vt:lpwstr>
  </property>
  <property fmtid="{D5CDD505-2E9C-101B-9397-08002B2CF9AE}" pid="13" name="UndpUnit">
    <vt:lpwstr/>
  </property>
  <property fmtid="{D5CDD505-2E9C-101B-9397-08002B2CF9AE}" pid="14" name="UndpClassificationLev">
    <vt:lpwstr>Public</vt:lpwstr>
  </property>
  <property fmtid="{D5CDD505-2E9C-101B-9397-08002B2CF9AE}" pid="15" name="c4e2ab2cc9354bbf9064eeb465a566">
    <vt:lpwstr/>
  </property>
  <property fmtid="{D5CDD505-2E9C-101B-9397-08002B2CF9AE}" pid="16" name="UndpDocType">
    <vt:lpwstr/>
  </property>
  <property fmtid="{D5CDD505-2E9C-101B-9397-08002B2CF9AE}" pid="17" name="eRegFilingCode">
    <vt:lpwstr/>
  </property>
  <property fmtid="{D5CDD505-2E9C-101B-9397-08002B2CF9AE}" pid="18" name="Un">
    <vt:lpwstr/>
  </property>
  <property fmtid="{D5CDD505-2E9C-101B-9397-08002B2CF9AE}" pid="19" name="UnitTaxHTFiel">
    <vt:lpwstr/>
  </property>
  <property fmtid="{D5CDD505-2E9C-101B-9397-08002B2CF9AE}" pid="20" name="idff2b682fce4d0680503cd9036a32">
    <vt:lpwstr>Donor Report|632012e1-2edc-436c-bf11-0ed9e79cd8fe</vt:lpwstr>
  </property>
  <property fmtid="{D5CDD505-2E9C-101B-9397-08002B2CF9AE}" pid="21" name="b6db62fdefd74bd188b0c1cc54de5b">
    <vt:lpwstr/>
  </property>
  <property fmtid="{D5CDD505-2E9C-101B-9397-08002B2CF9AE}" pid="22" name="UNDPDocumentCatego">
    <vt:lpwstr/>
  </property>
  <property fmtid="{D5CDD505-2E9C-101B-9397-08002B2CF9AE}" pid="23" name="UNDPDocumentCategoryTaxHTFiel">
    <vt:lpwstr/>
  </property>
  <property fmtid="{D5CDD505-2E9C-101B-9397-08002B2CF9AE}" pid="24" name="UNDPFocusAre">
    <vt:lpwstr/>
  </property>
  <property fmtid="{D5CDD505-2E9C-101B-9397-08002B2CF9AE}" pid="25" name="Atlas Document Stat">
    <vt:lpwstr>763;#Draft|121d40a5-e62e-4d42-82e4-d6d12003de0a</vt:lpwstr>
  </property>
  <property fmtid="{D5CDD505-2E9C-101B-9397-08002B2CF9AE}" pid="26" name="PDC Document Catego">
    <vt:lpwstr>Project</vt:lpwstr>
  </property>
  <property fmtid="{D5CDD505-2E9C-101B-9397-08002B2CF9AE}" pid="27" name="UndpDocTypeMMTaxHTFiel">
    <vt:lpwstr/>
  </property>
  <property fmtid="{D5CDD505-2E9C-101B-9397-08002B2CF9AE}" pid="28" name="UNDPPublishedDa">
    <vt:lpwstr>2015-05-29T08:00:00Z</vt:lpwstr>
  </property>
  <property fmtid="{D5CDD505-2E9C-101B-9397-08002B2CF9AE}" pid="29" name="UNDPCountryTaxHTFiel">
    <vt:lpwstr/>
  </property>
  <property fmtid="{D5CDD505-2E9C-101B-9397-08002B2CF9AE}" pid="30" name="_dlc_Doc">
    <vt:lpwstr>ATLASPDC-4-32160</vt:lpwstr>
  </property>
  <property fmtid="{D5CDD505-2E9C-101B-9397-08002B2CF9AE}" pid="31" name="_dlc_DocIdItemGu">
    <vt:lpwstr>35607054-5cff-4bfa-8227-c2fef21511ca</vt:lpwstr>
  </property>
  <property fmtid="{D5CDD505-2E9C-101B-9397-08002B2CF9AE}" pid="32" name="_dlc_DocIdU">
    <vt:lpwstr>https://info.undp.org/docs/pdc/_layouts/DocIdRedir.aspx?ID=ATLASPDC-4-32160, ATLASPDC-4-32160</vt:lpwstr>
  </property>
  <property fmtid="{D5CDD505-2E9C-101B-9397-08002B2CF9AE}" pid="33" name="UndpDocStat">
    <vt:lpwstr>Draft</vt:lpwstr>
  </property>
  <property fmtid="{D5CDD505-2E9C-101B-9397-08002B2CF9AE}" pid="34" name="Atlas Document Ty">
    <vt:lpwstr>1111;#Donor Report|632012e1-2edc-436c-bf11-0ed9e79cd8fe</vt:lpwstr>
  </property>
  <property fmtid="{D5CDD505-2E9C-101B-9397-08002B2CF9AE}" pid="35" name="UndpOUCo">
    <vt:lpwstr>HRV</vt:lpwstr>
  </property>
  <property fmtid="{D5CDD505-2E9C-101B-9397-08002B2CF9AE}" pid="36" name="Outcom">
    <vt:lpwstr>00079972</vt:lpwstr>
  </property>
  <property fmtid="{D5CDD505-2E9C-101B-9397-08002B2CF9AE}" pid="37" name="UndpProject">
    <vt:lpwstr>00033266</vt:lpwstr>
  </property>
  <property fmtid="{D5CDD505-2E9C-101B-9397-08002B2CF9AE}" pid="38" name="_Publish">
    <vt:lpwstr/>
  </property>
  <property fmtid="{D5CDD505-2E9C-101B-9397-08002B2CF9AE}" pid="39" name="DocumentSetDescripti">
    <vt:lpwstr/>
  </property>
  <property fmtid="{D5CDD505-2E9C-101B-9397-08002B2CF9AE}" pid="40" name="Project Numb">
    <vt:lpwstr/>
  </property>
  <property fmtid="{D5CDD505-2E9C-101B-9397-08002B2CF9AE}" pid="41" name="U">
    <vt:lpwstr/>
  </property>
  <property fmtid="{D5CDD505-2E9C-101B-9397-08002B2CF9AE}" pid="42" name="UndpDoc">
    <vt:lpwstr/>
  </property>
  <property fmtid="{D5CDD505-2E9C-101B-9397-08002B2CF9AE}" pid="43" name="Project Manag">
    <vt:lpwstr/>
  </property>
  <property fmtid="{D5CDD505-2E9C-101B-9397-08002B2CF9AE}" pid="44" name="UndpIsTempla">
    <vt:lpwstr>No</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Marina Mijatovic</vt:lpwstr>
  </property>
  <property fmtid="{D5CDD505-2E9C-101B-9397-08002B2CF9AE}" pid="48" name="display_urn:schemas-microsoft-com:office:office#Auth">
    <vt:lpwstr>Marina Mijatovic</vt:lpwstr>
  </property>
</Properties>
</file>